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SC\"/>
    </mc:Choice>
  </mc:AlternateContent>
  <xr:revisionPtr revIDLastSave="0" documentId="13_ncr:1_{4D2116F6-FE4F-4094-8164-E9223FA9F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4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3" l="1"/>
  <c r="T51" i="33"/>
  <c r="T52" i="33" s="1"/>
  <c r="U52" i="33" s="1"/>
  <c r="S51" i="33"/>
  <c r="R51" i="33"/>
  <c r="R52" i="33" s="1"/>
  <c r="J51" i="33"/>
  <c r="F51" i="33"/>
  <c r="F52" i="33" s="1"/>
  <c r="G52" i="33" s="1"/>
  <c r="D51" i="33"/>
  <c r="K51" i="33" s="1"/>
  <c r="M27" i="33"/>
  <c r="O27" i="33" s="1"/>
  <c r="K27" i="33"/>
  <c r="L27" i="33" s="1"/>
  <c r="I27" i="33"/>
  <c r="J27" i="33" s="1"/>
  <c r="H27" i="33"/>
  <c r="G27" i="33"/>
  <c r="F27" i="33"/>
  <c r="E27" i="33"/>
  <c r="D27" i="33"/>
  <c r="M26" i="33"/>
  <c r="N26" i="33" s="1"/>
  <c r="L26" i="33"/>
  <c r="K26" i="33"/>
  <c r="O26" i="33" s="1"/>
  <c r="I26" i="33"/>
  <c r="F26" i="33"/>
  <c r="G26" i="33" s="1"/>
  <c r="D26" i="33"/>
  <c r="J26" i="33" s="1"/>
  <c r="V52" i="33" l="1"/>
  <c r="S52" i="33"/>
  <c r="E51" i="33"/>
  <c r="U51" i="33"/>
  <c r="G51" i="33"/>
  <c r="V51" i="33"/>
  <c r="E26" i="33"/>
  <c r="H26" i="33"/>
  <c r="H51" i="33"/>
  <c r="D52" i="33"/>
  <c r="N27" i="33"/>
  <c r="E52" i="33" l="1"/>
  <c r="K52" i="33"/>
  <c r="H52" i="33"/>
  <c r="D27" i="9" l="1"/>
  <c r="H27" i="9" s="1"/>
  <c r="E27" i="9"/>
  <c r="F27" i="9"/>
  <c r="G27" i="9"/>
  <c r="I27" i="9"/>
  <c r="K27" i="9"/>
  <c r="L27" i="9"/>
  <c r="M27" i="9"/>
  <c r="N27" i="9"/>
  <c r="O27" i="9" l="1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<sst xmlns="http://schemas.openxmlformats.org/spreadsheetml/2006/main" count="604" uniqueCount="121">
  <si>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</si>
  <si>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</si>
  <si>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</si>
  <si>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</si>
  <si>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</si>
  <si>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</si>
  <si>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</si>
  <si>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</si>
  <si>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</si>
  <si>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</si>
  <si>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</si>
  <si>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</si>
  <si>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</si>
  <si>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</si>
  <si>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</si>
  <si>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</si>
  <si>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</si>
  <si>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</si>
  <si>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</si>
  <si>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</si>
  <si>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</si>
  <si>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</si>
  <si>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</si>
  <si>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</si>
  <si>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</si>
  <si>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</si>
  <si>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</si>
  <si>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</si>
  <si>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</si>
  <si>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</si>
  <si>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</si>
  <si>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</si>
  <si>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</si>
  <si>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</si>
  <si>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</si>
  <si>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</si>
  <si>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</si>
  <si>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</si>
  <si>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</si>
  <si>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</si>
  <si>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</si>
  <si>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</si>
  <si>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</si>
  <si>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</si>
  <si>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</si>
  <si>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</si>
  <si>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</si>
  <si>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</si>
  <si>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</si>
  <si>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</si>
  <si>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</si>
  <si>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</si>
  <si>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</si>
  <si>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</si>
  <si>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</si>
  <si>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</si>
  <si>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</si>
  <si>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</si>
  <si>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</si>
  <si>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</si>
  <si>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</si>
  <si>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</si>
  <si>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</si>
  <si>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</si>
  <si>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</si>
  <si>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</si>
  <si>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</si>
  <si>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</si>
  <si>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</si>
  <si>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</si>
  <si>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</si>
  <si>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</si>
  <si>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</si>
  <si>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</si>
  <si>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</si>
  <si>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</si>
  <si>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</si>
  <si>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</si>
  <si>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</si>
  <si>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</si>
  <si>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</si>
  <si>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</si>
  <si>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</si>
  <si>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Fiat Doblo</t>
  </si>
  <si>
    <t>Paź/Wrz
Zmiana %</t>
  </si>
  <si>
    <t>Oct/Sep Ch %</t>
  </si>
  <si>
    <t>Listopad</t>
  </si>
  <si>
    <t>November</t>
  </si>
  <si>
    <t>Lis/Paź
Zmiana %</t>
  </si>
  <si>
    <t>Nov/Oct Ch %</t>
  </si>
  <si>
    <t>AUTOSAN</t>
  </si>
  <si>
    <t>Grudzień</t>
  </si>
  <si>
    <t>December</t>
  </si>
  <si>
    <t>Rok narastająco Styczeń -Grudzień</t>
  </si>
  <si>
    <t>YTD January - December</t>
  </si>
  <si>
    <t>FRANKIA</t>
  </si>
  <si>
    <t>Rok narastająco Styczeń - grudzień</t>
  </si>
  <si>
    <t>Rejestracje nowych samochodów dostawczych do 3,5T, ranking modeli - Grudzień 2022</t>
  </si>
  <si>
    <t>Registrations of new LCV up to 3.5T, Top Models - December 2022</t>
  </si>
  <si>
    <t>Gru/Lis
Zmiana %</t>
  </si>
  <si>
    <t>Gru/Lis
Zmiana poz</t>
  </si>
  <si>
    <t>Dec/Nov Ch %</t>
  </si>
  <si>
    <t>Dec/Nov Ch position</t>
  </si>
  <si>
    <t>Ford Transit Connect</t>
  </si>
  <si>
    <t>Peugeot Boxer</t>
  </si>
  <si>
    <t>Renault Express</t>
  </si>
  <si>
    <t>PZPM based on CEP (Central Register of Vehicles)</t>
  </si>
  <si>
    <t>units</t>
  </si>
  <si>
    <t>FIRST REGISTRATIONS OF NEW COMMERCIAL VEHICLES OVER 3.5T</t>
  </si>
  <si>
    <t>2022
Nov</t>
  </si>
  <si>
    <t>2021
Nov</t>
  </si>
  <si>
    <t>% change y/y</t>
  </si>
  <si>
    <t>2022
Jan - Nov</t>
  </si>
  <si>
    <t>2021
Jan - Nov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</si>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</sst>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Barlow"/>
      <charset val="238"/>
    </font>
    <font>
      <sz val="10"/>
      <color theme="1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color theme="1" tint="0.499984740745262"/>
      <name val="Barlow"/>
      <charset val="238"/>
    </font>
    <font>
      <b/>
      <sz val="10"/>
      <color theme="0"/>
      <name val="Barlow"/>
      <charset val="238"/>
    </font>
    <font>
      <b/>
      <i/>
      <sz val="10"/>
      <color theme="0" tint="-0.34998626667073579"/>
      <name val="Barlow"/>
      <charset val="238"/>
    </font>
    <font>
      <sz val="10"/>
      <color theme="0"/>
      <name val="Barlow"/>
      <charset val="238"/>
    </font>
    <font>
      <i/>
      <sz val="10"/>
      <color theme="0" tint="-0.34998626667073579"/>
      <name val="Barlow"/>
      <charset val="238"/>
    </font>
    <font>
      <sz val="10"/>
      <name val="Barlow"/>
      <charset val="238"/>
    </font>
    <font>
      <b/>
      <sz val="10"/>
      <color rgb="FF000000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  <font>
      <b/>
      <sz val="11"/>
      <color theme="0"/>
      <name val="Barlow"/>
      <charset val="238"/>
    </font>
    <font>
      <sz val="11"/>
      <color theme="1" tint="0.499984740745262"/>
      <name val="Barlow"/>
      <charset val="238"/>
    </font>
    <font>
      <i/>
      <sz val="11"/>
      <color theme="1" tint="0.499984740745262"/>
      <name val="Barlow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horizontal="right"/>
    </xf>
    <xf numFmtId="0" fontId="14" fillId="0" borderId="8" xfId="4" applyFont="1" applyBorder="1" applyAlignment="1">
      <alignment horizontal="right" vertical="center"/>
    </xf>
    <xf numFmtId="0" fontId="15" fillId="0" borderId="0" xfId="0" applyFont="1"/>
    <xf numFmtId="0" fontId="8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" fillId="0" borderId="0" xfId="4"/>
    <xf numFmtId="0" fontId="14" fillId="0" borderId="8" xfId="4" applyFont="1" applyBorder="1" applyAlignment="1">
      <alignment horizontal="right" vertical="center" shrinkToFit="1"/>
    </xf>
    <xf numFmtId="0" fontId="16" fillId="0" borderId="0" xfId="0" applyFont="1"/>
    <xf numFmtId="0" fontId="18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3" fillId="0" borderId="0" xfId="11" applyFont="1" applyAlignment="1">
      <alignment horizontal="left"/>
    </xf>
    <xf numFmtId="0" fontId="0" fillId="2" borderId="0" xfId="0" applyFill="1"/>
    <xf numFmtId="0" fontId="12" fillId="0" borderId="0" xfId="6"/>
    <xf numFmtId="0" fontId="20" fillId="0" borderId="0" xfId="6" applyFont="1"/>
    <xf numFmtId="0" fontId="21" fillId="0" borderId="0" xfId="6" applyFont="1"/>
    <xf numFmtId="0" fontId="22" fillId="0" borderId="0" xfId="6" applyFont="1"/>
    <xf numFmtId="0" fontId="15" fillId="0" borderId="0" xfId="6" applyFont="1"/>
    <xf numFmtId="0" fontId="17" fillId="0" borderId="0" xfId="33" applyFont="1" applyAlignment="1">
      <alignment horizontal="center" vertical="top"/>
    </xf>
    <xf numFmtId="14" fontId="12" fillId="0" borderId="0" xfId="6" applyNumberFormat="1"/>
    <xf numFmtId="0" fontId="23" fillId="0" borderId="0" xfId="6" applyFont="1"/>
    <xf numFmtId="14" fontId="24" fillId="0" borderId="0" xfId="6" applyNumberFormat="1" applyFont="1"/>
    <xf numFmtId="0" fontId="27" fillId="0" borderId="0" xfId="4" applyFont="1" applyAlignment="1">
      <alignment horizontal="right" vertical="center"/>
    </xf>
    <xf numFmtId="0" fontId="30" fillId="3" borderId="9" xfId="4" applyFont="1" applyFill="1" applyBorder="1" applyAlignment="1">
      <alignment horizontal="center" vertical="center" wrapText="1"/>
    </xf>
    <xf numFmtId="0" fontId="30" fillId="3" borderId="16" xfId="4" applyFont="1" applyFill="1" applyBorder="1" applyAlignment="1">
      <alignment horizontal="center" vertical="center" wrapText="1"/>
    </xf>
    <xf numFmtId="0" fontId="30" fillId="3" borderId="14" xfId="4" applyFont="1" applyFill="1" applyBorder="1" applyAlignment="1">
      <alignment horizontal="center" wrapText="1"/>
    </xf>
    <xf numFmtId="0" fontId="31" fillId="3" borderId="20" xfId="4" applyFont="1" applyFill="1" applyBorder="1" applyAlignment="1">
      <alignment horizontal="center" vertical="center" wrapText="1"/>
    </xf>
    <xf numFmtId="0" fontId="31" fillId="3" borderId="22" xfId="4" applyFont="1" applyFill="1" applyBorder="1" applyAlignment="1">
      <alignment horizontal="center" vertical="top" wrapText="1"/>
    </xf>
    <xf numFmtId="0" fontId="31" fillId="3" borderId="21" xfId="4" applyFont="1" applyFill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/>
    </xf>
    <xf numFmtId="0" fontId="32" fillId="0" borderId="24" xfId="4" applyFont="1" applyBorder="1" applyAlignment="1">
      <alignment vertical="center"/>
    </xf>
    <xf numFmtId="3" fontId="32" fillId="0" borderId="25" xfId="4" applyNumberFormat="1" applyFont="1" applyBorder="1" applyAlignment="1">
      <alignment vertical="center"/>
    </xf>
    <xf numFmtId="10" fontId="32" fillId="0" borderId="24" xfId="7" applyNumberFormat="1" applyFont="1" applyBorder="1" applyAlignment="1">
      <alignment vertical="center"/>
    </xf>
    <xf numFmtId="165" fontId="32" fillId="0" borderId="24" xfId="7" applyNumberFormat="1" applyFont="1" applyBorder="1" applyAlignment="1">
      <alignment vertical="center"/>
    </xf>
    <xf numFmtId="0" fontId="33" fillId="4" borderId="23" xfId="6" applyFont="1" applyFill="1" applyBorder="1" applyAlignment="1">
      <alignment horizontal="center" vertical="center" wrapText="1"/>
    </xf>
    <xf numFmtId="0" fontId="32" fillId="4" borderId="24" xfId="4" applyFont="1" applyFill="1" applyBorder="1" applyAlignment="1">
      <alignment vertical="center"/>
    </xf>
    <xf numFmtId="3" fontId="32" fillId="4" borderId="25" xfId="4" applyNumberFormat="1" applyFont="1" applyFill="1" applyBorder="1" applyAlignment="1">
      <alignment vertical="center"/>
    </xf>
    <xf numFmtId="10" fontId="32" fillId="4" borderId="24" xfId="7" applyNumberFormat="1" applyFont="1" applyFill="1" applyBorder="1" applyAlignment="1">
      <alignment vertical="center"/>
    </xf>
    <xf numFmtId="165" fontId="32" fillId="4" borderId="24" xfId="7" applyNumberFormat="1" applyFont="1" applyFill="1" applyBorder="1" applyAlignment="1">
      <alignment vertical="center"/>
    </xf>
    <xf numFmtId="3" fontId="32" fillId="5" borderId="25" xfId="4" applyNumberFormat="1" applyFont="1" applyFill="1" applyBorder="1" applyAlignment="1">
      <alignment vertical="center"/>
    </xf>
    <xf numFmtId="10" fontId="32" fillId="5" borderId="24" xfId="7" applyNumberFormat="1" applyFont="1" applyFill="1" applyBorder="1" applyAlignment="1">
      <alignment vertical="center"/>
    </xf>
    <xf numFmtId="165" fontId="32" fillId="5" borderId="24" xfId="7" applyNumberFormat="1" applyFont="1" applyFill="1" applyBorder="1" applyAlignment="1">
      <alignment vertical="center"/>
    </xf>
    <xf numFmtId="0" fontId="32" fillId="5" borderId="25" xfId="4" applyFont="1" applyFill="1" applyBorder="1" applyAlignment="1">
      <alignment vertical="center"/>
    </xf>
    <xf numFmtId="3" fontId="28" fillId="3" borderId="25" xfId="4" applyNumberFormat="1" applyFont="1" applyFill="1" applyBorder="1" applyAlignment="1">
      <alignment vertical="center"/>
    </xf>
    <xf numFmtId="9" fontId="28" fillId="3" borderId="24" xfId="7" applyFont="1" applyFill="1" applyBorder="1" applyAlignment="1">
      <alignment vertical="center"/>
    </xf>
    <xf numFmtId="165" fontId="28" fillId="3" borderId="24" xfId="4" applyNumberFormat="1" applyFont="1" applyFill="1" applyBorder="1" applyAlignment="1">
      <alignment vertical="center"/>
    </xf>
    <xf numFmtId="1" fontId="32" fillId="0" borderId="23" xfId="7" applyNumberFormat="1" applyFont="1" applyBorder="1" applyAlignment="1">
      <alignment horizontal="center"/>
    </xf>
    <xf numFmtId="1" fontId="32" fillId="4" borderId="23" xfId="7" applyNumberFormat="1" applyFont="1" applyFill="1" applyBorder="1" applyAlignment="1">
      <alignment horizontal="center"/>
    </xf>
    <xf numFmtId="3" fontId="32" fillId="5" borderId="23" xfId="4" applyNumberFormat="1" applyFont="1" applyFill="1" applyBorder="1" applyAlignment="1">
      <alignment vertical="center"/>
    </xf>
    <xf numFmtId="0" fontId="32" fillId="5" borderId="23" xfId="4" applyFont="1" applyFill="1" applyBorder="1" applyAlignment="1">
      <alignment vertical="center"/>
    </xf>
    <xf numFmtId="3" fontId="28" fillId="3" borderId="23" xfId="4" applyNumberFormat="1" applyFont="1" applyFill="1" applyBorder="1" applyAlignment="1">
      <alignment vertical="center"/>
    </xf>
    <xf numFmtId="0" fontId="34" fillId="0" borderId="0" xfId="6" applyFont="1"/>
    <xf numFmtId="0" fontId="35" fillId="0" borderId="0" xfId="6" applyFont="1"/>
    <xf numFmtId="0" fontId="25" fillId="5" borderId="26" xfId="4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wrapText="1"/>
    </xf>
    <xf numFmtId="166" fontId="28" fillId="3" borderId="2" xfId="32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166" fontId="24" fillId="0" borderId="2" xfId="32" applyNumberFormat="1" applyFont="1" applyBorder="1" applyAlignment="1">
      <alignment horizontal="center"/>
    </xf>
    <xf numFmtId="165" fontId="24" fillId="0" borderId="2" xfId="31" applyNumberFormat="1" applyFont="1" applyBorder="1" applyAlignment="1">
      <alignment horizontal="center"/>
    </xf>
    <xf numFmtId="0" fontId="24" fillId="0" borderId="3" xfId="0" applyFont="1" applyBorder="1" applyAlignment="1">
      <alignment horizontal="left" wrapText="1" indent="1"/>
    </xf>
    <xf numFmtId="166" fontId="24" fillId="0" borderId="4" xfId="32" applyNumberFormat="1" applyFont="1" applyBorder="1" applyAlignment="1">
      <alignment horizontal="center"/>
    </xf>
    <xf numFmtId="165" fontId="24" fillId="0" borderId="4" xfId="34" applyNumberFormat="1" applyFont="1" applyBorder="1" applyAlignment="1">
      <alignment horizontal="center"/>
    </xf>
    <xf numFmtId="0" fontId="28" fillId="3" borderId="2" xfId="0" applyFont="1" applyFill="1" applyBorder="1" applyAlignment="1">
      <alignment vertical="center" wrapText="1"/>
    </xf>
    <xf numFmtId="166" fontId="28" fillId="3" borderId="2" xfId="32" applyNumberFormat="1" applyFont="1" applyFill="1" applyBorder="1" applyAlignment="1">
      <alignment horizontal="center" vertical="center"/>
    </xf>
    <xf numFmtId="165" fontId="28" fillId="3" borderId="2" xfId="3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33" fillId="4" borderId="23" xfId="0" applyFont="1" applyFill="1" applyBorder="1" applyAlignment="1">
      <alignment horizontal="center" vertical="center" wrapText="1"/>
    </xf>
    <xf numFmtId="0" fontId="25" fillId="0" borderId="10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32" fillId="4" borderId="14" xfId="4" applyFont="1" applyFill="1" applyBorder="1" applyAlignment="1">
      <alignment vertical="center"/>
    </xf>
    <xf numFmtId="0" fontId="32" fillId="0" borderId="0" xfId="4" applyFont="1" applyAlignment="1">
      <alignment vertical="center"/>
    </xf>
    <xf numFmtId="0" fontId="32" fillId="4" borderId="22" xfId="4" applyFont="1" applyFill="1" applyBorder="1" applyAlignment="1">
      <alignment vertical="center"/>
    </xf>
    <xf numFmtId="0" fontId="25" fillId="0" borderId="21" xfId="4" applyFont="1" applyBorder="1" applyAlignment="1">
      <alignment horizontal="center" vertical="center"/>
    </xf>
    <xf numFmtId="0" fontId="37" fillId="0" borderId="0" xfId="6" applyFont="1"/>
    <xf numFmtId="0" fontId="24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38" fillId="0" borderId="0" xfId="0" applyFont="1"/>
    <xf numFmtId="0" fontId="36" fillId="3" borderId="1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28" fillId="3" borderId="26" xfId="4" applyFont="1" applyFill="1" applyBorder="1" applyAlignment="1">
      <alignment horizontal="center" vertical="top"/>
    </xf>
    <xf numFmtId="0" fontId="28" fillId="3" borderId="24" xfId="4" applyFont="1" applyFill="1" applyBorder="1" applyAlignment="1">
      <alignment horizontal="center" vertical="top"/>
    </xf>
    <xf numFmtId="0" fontId="25" fillId="5" borderId="26" xfId="4" applyFont="1" applyFill="1" applyBorder="1" applyAlignment="1">
      <alignment horizontal="center" vertical="center"/>
    </xf>
    <xf numFmtId="0" fontId="25" fillId="5" borderId="24" xfId="4" applyFont="1" applyFill="1" applyBorder="1" applyAlignment="1">
      <alignment horizontal="center" vertical="center"/>
    </xf>
    <xf numFmtId="0" fontId="30" fillId="3" borderId="10" xfId="4" applyFont="1" applyFill="1" applyBorder="1" applyAlignment="1">
      <alignment horizontal="center" wrapText="1"/>
    </xf>
    <xf numFmtId="0" fontId="30" fillId="3" borderId="16" xfId="4" applyFont="1" applyFill="1" applyBorder="1" applyAlignment="1">
      <alignment horizontal="center" wrapText="1"/>
    </xf>
    <xf numFmtId="0" fontId="29" fillId="3" borderId="15" xfId="4" applyFont="1" applyFill="1" applyBorder="1" applyAlignment="1">
      <alignment horizontal="center" vertical="top"/>
    </xf>
    <xf numFmtId="0" fontId="29" fillId="3" borderId="20" xfId="4" applyFont="1" applyFill="1" applyBorder="1" applyAlignment="1">
      <alignment horizontal="center" vertical="top"/>
    </xf>
    <xf numFmtId="0" fontId="29" fillId="3" borderId="16" xfId="4" applyFont="1" applyFill="1" applyBorder="1" applyAlignment="1">
      <alignment horizontal="center" vertical="top"/>
    </xf>
    <xf numFmtId="0" fontId="29" fillId="3" borderId="21" xfId="4" applyFont="1" applyFill="1" applyBorder="1" applyAlignment="1">
      <alignment horizontal="center" vertical="top"/>
    </xf>
    <xf numFmtId="0" fontId="31" fillId="3" borderId="16" xfId="4" applyFont="1" applyFill="1" applyBorder="1" applyAlignment="1">
      <alignment horizontal="center" vertical="top" wrapText="1"/>
    </xf>
    <xf numFmtId="0" fontId="31" fillId="3" borderId="21" xfId="4" applyFont="1" applyFill="1" applyBorder="1" applyAlignment="1">
      <alignment horizontal="center" vertical="top" wrapText="1"/>
    </xf>
    <xf numFmtId="0" fontId="31" fillId="3" borderId="16" xfId="4" applyFont="1" applyFill="1" applyBorder="1" applyAlignment="1">
      <alignment horizontal="center" vertical="center" wrapText="1"/>
    </xf>
    <xf numFmtId="0" fontId="31" fillId="3" borderId="21" xfId="4" applyFont="1" applyFill="1" applyBorder="1" applyAlignment="1">
      <alignment horizontal="center" vertical="center" wrapText="1"/>
    </xf>
    <xf numFmtId="0" fontId="30" fillId="3" borderId="9" xfId="4" applyFont="1" applyFill="1" applyBorder="1" applyAlignment="1">
      <alignment horizontal="center" vertical="center" wrapText="1"/>
    </xf>
    <xf numFmtId="0" fontId="30" fillId="3" borderId="14" xfId="4" applyFont="1" applyFill="1" applyBorder="1" applyAlignment="1">
      <alignment horizontal="center" vertical="center" wrapText="1"/>
    </xf>
    <xf numFmtId="0" fontId="30" fillId="3" borderId="15" xfId="4" applyFont="1" applyFill="1" applyBorder="1" applyAlignment="1">
      <alignment horizontal="center" vertical="center" wrapText="1"/>
    </xf>
    <xf numFmtId="0" fontId="30" fillId="3" borderId="19" xfId="4" applyFont="1" applyFill="1" applyBorder="1" applyAlignment="1">
      <alignment horizontal="center" vertical="center" wrapText="1"/>
    </xf>
    <xf numFmtId="0" fontId="28" fillId="3" borderId="9" xfId="4" applyFont="1" applyFill="1" applyBorder="1" applyAlignment="1">
      <alignment horizontal="center" wrapText="1"/>
    </xf>
    <xf numFmtId="0" fontId="28" fillId="3" borderId="15" xfId="4" applyFont="1" applyFill="1" applyBorder="1" applyAlignment="1">
      <alignment horizontal="center" wrapText="1"/>
    </xf>
    <xf numFmtId="0" fontId="28" fillId="3" borderId="10" xfId="4" applyFont="1" applyFill="1" applyBorder="1" applyAlignment="1">
      <alignment horizontal="center" wrapText="1"/>
    </xf>
    <xf numFmtId="0" fontId="28" fillId="3" borderId="16" xfId="4" applyFont="1" applyFill="1" applyBorder="1" applyAlignment="1">
      <alignment horizontal="center" wrapText="1"/>
    </xf>
    <xf numFmtId="0" fontId="28" fillId="3" borderId="11" xfId="4" applyFont="1" applyFill="1" applyBorder="1" applyAlignment="1">
      <alignment horizontal="center" vertical="center"/>
    </xf>
    <xf numFmtId="0" fontId="28" fillId="3" borderId="12" xfId="4" applyFont="1" applyFill="1" applyBorder="1" applyAlignment="1">
      <alignment horizontal="center" vertical="center"/>
    </xf>
    <xf numFmtId="0" fontId="30" fillId="3" borderId="10" xfId="4" applyFont="1" applyFill="1" applyBorder="1" applyAlignment="1">
      <alignment horizontal="center" vertical="center" wrapText="1"/>
    </xf>
    <xf numFmtId="0" fontId="30" fillId="3" borderId="16" xfId="4" applyFont="1" applyFill="1" applyBorder="1" applyAlignment="1">
      <alignment horizontal="center" vertical="center" wrapText="1"/>
    </xf>
    <xf numFmtId="0" fontId="28" fillId="3" borderId="13" xfId="4" applyFont="1" applyFill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9" fillId="3" borderId="18" xfId="4" applyFont="1" applyFill="1" applyBorder="1" applyAlignment="1">
      <alignment horizontal="center" vertical="center"/>
    </xf>
    <xf numFmtId="0" fontId="29" fillId="3" borderId="0" xfId="4" applyFont="1" applyFill="1" applyAlignment="1">
      <alignment horizontal="center" vertical="center"/>
    </xf>
    <xf numFmtId="0" fontId="29" fillId="3" borderId="19" xfId="4" applyFont="1" applyFill="1" applyBorder="1" applyAlignment="1">
      <alignment horizontal="center" vertical="center"/>
    </xf>
    <xf numFmtId="0" fontId="28" fillId="3" borderId="14" xfId="4" applyFont="1" applyFill="1" applyBorder="1" applyAlignment="1">
      <alignment horizontal="center" vertical="center"/>
    </xf>
    <xf numFmtId="0" fontId="29" fillId="3" borderId="17" xfId="4" applyFont="1" applyFill="1" applyBorder="1" applyAlignment="1">
      <alignment horizontal="center" vertical="center"/>
    </xf>
    <xf numFmtId="0" fontId="28" fillId="3" borderId="9" xfId="4" applyFont="1" applyFill="1" applyBorder="1" applyAlignment="1">
      <alignment horizontal="center" vertical="center"/>
    </xf>
    <xf numFmtId="0" fontId="29" fillId="3" borderId="20" xfId="4" applyFont="1" applyFill="1" applyBorder="1" applyAlignment="1">
      <alignment horizontal="center" vertical="center"/>
    </xf>
    <xf numFmtId="0" fontId="29" fillId="3" borderId="27" xfId="4" applyFont="1" applyFill="1" applyBorder="1" applyAlignment="1">
      <alignment horizontal="center" vertical="center"/>
    </xf>
    <xf numFmtId="0" fontId="29" fillId="3" borderId="22" xfId="4" applyFont="1" applyFill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5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963D-3F60-47BC-9E74-5BEF53C58910}">
  <dimension ref="B1:P18"/>
  <sheetViews>
    <sheetView showGridLines="0" tabSelected="1" zoomScaleNormal="100" workbookViewId="0">
      <selection activeCell="J14" sqref="J14"/>
    </sheetView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 ht="16.2">
      <c r="B1" s="77" t="s">
        <v>106</v>
      </c>
      <c r="D1" s="8"/>
      <c r="E1" s="8"/>
      <c r="F1" s="8"/>
      <c r="G1" s="8"/>
      <c r="H1" s="122">
        <v>44930</v>
      </c>
    </row>
    <row r="2" spans="2:8">
      <c r="H2" s="1" t="s">
        <v>107</v>
      </c>
    </row>
    <row r="3" spans="2:8" ht="26.25" customHeight="1">
      <c r="B3" s="80" t="s">
        <v>108</v>
      </c>
      <c r="C3" s="81"/>
      <c r="D3" s="81"/>
      <c r="E3" s="81"/>
      <c r="F3" s="81"/>
      <c r="G3" s="81"/>
      <c r="H3" s="82"/>
    </row>
    <row r="4" spans="2:8" ht="26.25" customHeight="1">
      <c r="B4" s="55"/>
      <c r="C4" s="56" t="s">
        <v>109</v>
      </c>
      <c r="D4" s="56" t="s">
        <v>110</v>
      </c>
      <c r="E4" s="57" t="s">
        <v>111</v>
      </c>
      <c r="F4" s="56" t="s">
        <v>112</v>
      </c>
      <c r="G4" s="56" t="s">
        <v>113</v>
      </c>
      <c r="H4" s="57" t="s">
        <v>111</v>
      </c>
    </row>
    <row r="5" spans="2:8" ht="26.25" customHeight="1">
      <c r="B5" s="58" t="s">
        <v>114</v>
      </c>
      <c r="C5" s="59">
        <v>3421</v>
      </c>
      <c r="D5" s="59">
        <v>3677</v>
      </c>
      <c r="E5" s="60">
        <v>-6.96219744356813E-2</v>
      </c>
      <c r="F5" s="59">
        <v>34905</v>
      </c>
      <c r="G5" s="59">
        <v>32684</v>
      </c>
      <c r="H5" s="60">
        <v>6.7953738832456256E-2</v>
      </c>
    </row>
    <row r="6" spans="2:8" ht="26.25" customHeight="1">
      <c r="B6" s="61" t="s">
        <v>115</v>
      </c>
      <c r="C6" s="62">
        <v>733</v>
      </c>
      <c r="D6" s="62">
        <v>704</v>
      </c>
      <c r="E6" s="63">
        <v>4.1193181818181879E-2</v>
      </c>
      <c r="F6" s="62">
        <v>7379</v>
      </c>
      <c r="G6" s="62">
        <v>6665</v>
      </c>
      <c r="H6" s="63">
        <v>0.10712678169542378</v>
      </c>
    </row>
    <row r="7" spans="2:8" ht="26.25" customHeight="1">
      <c r="B7" s="61" t="s">
        <v>116</v>
      </c>
      <c r="C7" s="62">
        <v>248</v>
      </c>
      <c r="D7" s="62">
        <v>212</v>
      </c>
      <c r="E7" s="63">
        <v>0.16981132075471694</v>
      </c>
      <c r="F7" s="62">
        <v>1338</v>
      </c>
      <c r="G7" s="62">
        <v>1129</v>
      </c>
      <c r="H7" s="63">
        <v>0.18511957484499564</v>
      </c>
    </row>
    <row r="8" spans="2:8" ht="26.25" customHeight="1">
      <c r="B8" s="61" t="s">
        <v>117</v>
      </c>
      <c r="C8" s="62">
        <v>2440</v>
      </c>
      <c r="D8" s="62">
        <v>2761</v>
      </c>
      <c r="E8" s="63">
        <v>-0.11626222383194496</v>
      </c>
      <c r="F8" s="62">
        <v>26188</v>
      </c>
      <c r="G8" s="62">
        <v>24890</v>
      </c>
      <c r="H8" s="63">
        <v>5.2149457613499317E-2</v>
      </c>
    </row>
    <row r="9" spans="2:8" ht="26.25" customHeight="1">
      <c r="B9" s="58" t="s">
        <v>118</v>
      </c>
      <c r="C9" s="59">
        <v>134</v>
      </c>
      <c r="D9" s="59">
        <v>141</v>
      </c>
      <c r="E9" s="60">
        <v>-4.9645390070921946E-2</v>
      </c>
      <c r="F9" s="59">
        <v>1156</v>
      </c>
      <c r="G9" s="59">
        <v>1356</v>
      </c>
      <c r="H9" s="60">
        <v>-0.14749262536873153</v>
      </c>
    </row>
    <row r="10" spans="2:8" ht="26.25" customHeight="1">
      <c r="B10" s="64" t="s">
        <v>119</v>
      </c>
      <c r="C10" s="65">
        <v>3555</v>
      </c>
      <c r="D10" s="65">
        <v>3818</v>
      </c>
      <c r="E10" s="66">
        <v>-6.8884232582503979E-2</v>
      </c>
      <c r="F10" s="65">
        <v>36061</v>
      </c>
      <c r="G10" s="65">
        <v>34040</v>
      </c>
      <c r="H10" s="66">
        <v>5.9371327849588651E-2</v>
      </c>
    </row>
    <row r="11" spans="2:8" ht="26.25" customHeight="1">
      <c r="B11" s="67" t="s">
        <v>120</v>
      </c>
    </row>
    <row r="12" spans="2:8" ht="15" customHeight="1"/>
    <row r="18" spans="16:16">
      <c r="P18" s="9"/>
    </row>
  </sheetData>
  <mergeCells count="1">
    <mergeCell ref="B3:H3"/>
  </mergeCells>
  <conditionalFormatting sqref="E5 H5">
    <cfRule type="cellIs" dxfId="6" priority="6" operator="lessThan">
      <formula>0</formula>
    </cfRule>
  </conditionalFormatting>
  <conditionalFormatting sqref="E9 H9">
    <cfRule type="cellIs" dxfId="5" priority="5" operator="lessThan">
      <formula>0</formula>
    </cfRule>
  </conditionalFormatting>
  <conditionalFormatting sqref="H10 E10">
    <cfRule type="cellIs" dxfId="4" priority="4" operator="lessThan">
      <formula>0</formula>
    </cfRule>
  </conditionalFormatting>
  <conditionalFormatting sqref="E6 H6">
    <cfRule type="cellIs" dxfId="3" priority="3" operator="lessThan">
      <formula>0</formula>
    </cfRule>
  </conditionalFormatting>
  <conditionalFormatting sqref="E7 H7">
    <cfRule type="cellIs" dxfId="2" priority="2" operator="lessThan">
      <formula>0</formula>
    </cfRule>
  </conditionalFormatting>
  <conditionalFormatting sqref="E8 H8">
    <cfRule type="cellIs" dxfId="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I25" sqref="I25"/>
    </sheetView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8"/>
      <c r="O1" s="20">
        <v>44930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 t="s">
        <v>35</v>
      </c>
    </row>
    <row r="5" spans="2:15" ht="14.25" customHeight="1">
      <c r="B5" s="101" t="s">
        <v>0</v>
      </c>
      <c r="C5" s="103" t="s">
        <v>1</v>
      </c>
      <c r="D5" s="105" t="s">
        <v>91</v>
      </c>
      <c r="E5" s="105"/>
      <c r="F5" s="105"/>
      <c r="G5" s="105"/>
      <c r="H5" s="106"/>
      <c r="I5" s="109" t="s">
        <v>86</v>
      </c>
      <c r="J5" s="106"/>
      <c r="K5" s="109" t="s">
        <v>93</v>
      </c>
      <c r="L5" s="105"/>
      <c r="M5" s="105"/>
      <c r="N5" s="105"/>
      <c r="O5" s="115"/>
    </row>
    <row r="6" spans="2:15" ht="14.4" customHeight="1" thickBot="1">
      <c r="B6" s="102"/>
      <c r="C6" s="104"/>
      <c r="D6" s="113" t="s">
        <v>92</v>
      </c>
      <c r="E6" s="113"/>
      <c r="F6" s="113"/>
      <c r="G6" s="113"/>
      <c r="H6" s="116"/>
      <c r="I6" s="112" t="s">
        <v>87</v>
      </c>
      <c r="J6" s="116"/>
      <c r="K6" s="112" t="s">
        <v>94</v>
      </c>
      <c r="L6" s="113"/>
      <c r="M6" s="113"/>
      <c r="N6" s="113"/>
      <c r="O6" s="114"/>
    </row>
    <row r="7" spans="2:15" ht="14.4" customHeight="1">
      <c r="B7" s="102"/>
      <c r="C7" s="104"/>
      <c r="D7" s="97">
        <v>2022</v>
      </c>
      <c r="E7" s="98"/>
      <c r="F7" s="97">
        <v>2021</v>
      </c>
      <c r="G7" s="98"/>
      <c r="H7" s="87" t="s">
        <v>22</v>
      </c>
      <c r="I7" s="107">
        <v>2022</v>
      </c>
      <c r="J7" s="107" t="s">
        <v>88</v>
      </c>
      <c r="K7" s="97">
        <v>2022</v>
      </c>
      <c r="L7" s="98"/>
      <c r="M7" s="97">
        <v>2021</v>
      </c>
      <c r="N7" s="98"/>
      <c r="O7" s="87" t="s">
        <v>22</v>
      </c>
    </row>
    <row r="8" spans="2:15" ht="14.4" customHeight="1" thickBot="1">
      <c r="B8" s="89" t="s">
        <v>23</v>
      </c>
      <c r="C8" s="91" t="s">
        <v>24</v>
      </c>
      <c r="D8" s="99"/>
      <c r="E8" s="100"/>
      <c r="F8" s="99"/>
      <c r="G8" s="100"/>
      <c r="H8" s="88"/>
      <c r="I8" s="108"/>
      <c r="J8" s="108"/>
      <c r="K8" s="99"/>
      <c r="L8" s="100"/>
      <c r="M8" s="99"/>
      <c r="N8" s="100"/>
      <c r="O8" s="88"/>
    </row>
    <row r="9" spans="2:15" ht="14.25" customHeight="1">
      <c r="B9" s="89"/>
      <c r="C9" s="91"/>
      <c r="D9" s="24" t="s">
        <v>25</v>
      </c>
      <c r="E9" s="26" t="s">
        <v>2</v>
      </c>
      <c r="F9" s="24" t="s">
        <v>25</v>
      </c>
      <c r="G9" s="26" t="s">
        <v>2</v>
      </c>
      <c r="H9" s="93" t="s">
        <v>26</v>
      </c>
      <c r="I9" s="25" t="s">
        <v>25</v>
      </c>
      <c r="J9" s="95" t="s">
        <v>89</v>
      </c>
      <c r="K9" s="24" t="s">
        <v>25</v>
      </c>
      <c r="L9" s="26" t="s">
        <v>2</v>
      </c>
      <c r="M9" s="24" t="s">
        <v>25</v>
      </c>
      <c r="N9" s="26" t="s">
        <v>2</v>
      </c>
      <c r="O9" s="93" t="s">
        <v>26</v>
      </c>
    </row>
    <row r="10" spans="2:15" ht="14.4" customHeight="1" thickBot="1">
      <c r="B10" s="90"/>
      <c r="C10" s="92"/>
      <c r="D10" s="27" t="s">
        <v>27</v>
      </c>
      <c r="E10" s="28" t="s">
        <v>28</v>
      </c>
      <c r="F10" s="27" t="s">
        <v>27</v>
      </c>
      <c r="G10" s="28" t="s">
        <v>28</v>
      </c>
      <c r="H10" s="94"/>
      <c r="I10" s="29" t="s">
        <v>27</v>
      </c>
      <c r="J10" s="96"/>
      <c r="K10" s="27" t="s">
        <v>27</v>
      </c>
      <c r="L10" s="28" t="s">
        <v>28</v>
      </c>
      <c r="M10" s="27" t="s">
        <v>27</v>
      </c>
      <c r="N10" s="28" t="s">
        <v>28</v>
      </c>
      <c r="O10" s="94"/>
    </row>
    <row r="11" spans="2:15" ht="14.4" customHeight="1" thickBot="1">
      <c r="B11" s="30">
        <v>1</v>
      </c>
      <c r="C11" s="31" t="s">
        <v>3</v>
      </c>
      <c r="D11" s="32">
        <v>501</v>
      </c>
      <c r="E11" s="33">
        <v>0.14644840689856767</v>
      </c>
      <c r="F11" s="32">
        <v>591</v>
      </c>
      <c r="G11" s="33">
        <v>0.16072885504487353</v>
      </c>
      <c r="H11" s="34">
        <v>-0.15228426395939088</v>
      </c>
      <c r="I11" s="32">
        <v>894</v>
      </c>
      <c r="J11" s="34">
        <v>-0.43959731543624159</v>
      </c>
      <c r="K11" s="32">
        <v>7332</v>
      </c>
      <c r="L11" s="33">
        <v>0.21005586592178771</v>
      </c>
      <c r="M11" s="32">
        <v>7459</v>
      </c>
      <c r="N11" s="33">
        <v>0.22821564068045527</v>
      </c>
      <c r="O11" s="34">
        <v>-1.7026411047057266E-2</v>
      </c>
    </row>
    <row r="12" spans="2:15" ht="14.4" customHeight="1" thickBot="1">
      <c r="B12" s="68">
        <v>2</v>
      </c>
      <c r="C12" s="36" t="s">
        <v>9</v>
      </c>
      <c r="D12" s="37">
        <v>683</v>
      </c>
      <c r="E12" s="38">
        <v>0.19964922537269805</v>
      </c>
      <c r="F12" s="37">
        <v>541</v>
      </c>
      <c r="G12" s="38">
        <v>0.14713081316290455</v>
      </c>
      <c r="H12" s="39">
        <v>0.26247689463955637</v>
      </c>
      <c r="I12" s="37">
        <v>718</v>
      </c>
      <c r="J12" s="39">
        <v>-4.8746518105849623E-2</v>
      </c>
      <c r="K12" s="37">
        <v>7000</v>
      </c>
      <c r="L12" s="38">
        <v>0.20054433462254692</v>
      </c>
      <c r="M12" s="37">
        <v>5443</v>
      </c>
      <c r="N12" s="38">
        <v>0.16653408395545222</v>
      </c>
      <c r="O12" s="39">
        <v>0.28605548410802872</v>
      </c>
    </row>
    <row r="13" spans="2:15" ht="14.4" customHeight="1" thickBot="1">
      <c r="B13" s="30">
        <v>3</v>
      </c>
      <c r="C13" s="31" t="s">
        <v>8</v>
      </c>
      <c r="D13" s="32">
        <v>591</v>
      </c>
      <c r="E13" s="33">
        <v>0.17275650394621456</v>
      </c>
      <c r="F13" s="32">
        <v>876</v>
      </c>
      <c r="G13" s="33">
        <v>0.23823769377209683</v>
      </c>
      <c r="H13" s="34">
        <v>-0.32534246575342463</v>
      </c>
      <c r="I13" s="32">
        <v>553</v>
      </c>
      <c r="J13" s="34">
        <v>6.8716094032549746E-2</v>
      </c>
      <c r="K13" s="32">
        <v>6262</v>
      </c>
      <c r="L13" s="33">
        <v>0.17940123191519838</v>
      </c>
      <c r="M13" s="32">
        <v>5558</v>
      </c>
      <c r="N13" s="33">
        <v>0.17005262513768205</v>
      </c>
      <c r="O13" s="34">
        <v>0.1266642677222023</v>
      </c>
    </row>
    <row r="14" spans="2:15" ht="14.4" customHeight="1" thickBot="1">
      <c r="B14" s="68">
        <v>4</v>
      </c>
      <c r="C14" s="36" t="s">
        <v>4</v>
      </c>
      <c r="D14" s="37">
        <v>554</v>
      </c>
      <c r="E14" s="38">
        <v>0.1619409529377375</v>
      </c>
      <c r="F14" s="37">
        <v>657</v>
      </c>
      <c r="G14" s="38">
        <v>0.1786782703290726</v>
      </c>
      <c r="H14" s="39">
        <v>-0.15677321156773216</v>
      </c>
      <c r="I14" s="37">
        <v>558</v>
      </c>
      <c r="J14" s="39">
        <v>-7.1684587813619638E-3</v>
      </c>
      <c r="K14" s="37">
        <v>4716</v>
      </c>
      <c r="L14" s="38">
        <v>0.1351095831542759</v>
      </c>
      <c r="M14" s="37">
        <v>5144</v>
      </c>
      <c r="N14" s="38">
        <v>0.15738587688165465</v>
      </c>
      <c r="O14" s="39">
        <v>-8.3203732503888017E-2</v>
      </c>
    </row>
    <row r="15" spans="2:15" ht="14.4" customHeight="1" thickBot="1">
      <c r="B15" s="30">
        <v>5</v>
      </c>
      <c r="C15" s="31" t="s">
        <v>10</v>
      </c>
      <c r="D15" s="32">
        <v>418</v>
      </c>
      <c r="E15" s="33">
        <v>0.12218649517684887</v>
      </c>
      <c r="F15" s="32">
        <v>488</v>
      </c>
      <c r="G15" s="33">
        <v>0.1327168887680174</v>
      </c>
      <c r="H15" s="34">
        <v>-0.14344262295081966</v>
      </c>
      <c r="I15" s="32">
        <v>541</v>
      </c>
      <c r="J15" s="34">
        <v>-0.22735674676524953</v>
      </c>
      <c r="K15" s="32">
        <v>4182</v>
      </c>
      <c r="L15" s="33">
        <v>0.11981091534164159</v>
      </c>
      <c r="M15" s="32">
        <v>4576</v>
      </c>
      <c r="N15" s="33">
        <v>0.14000734304246726</v>
      </c>
      <c r="O15" s="34">
        <v>-8.6101398601398649E-2</v>
      </c>
    </row>
    <row r="16" spans="2:15" ht="14.4" customHeight="1" thickBot="1">
      <c r="B16" s="68">
        <v>6</v>
      </c>
      <c r="C16" s="36" t="s">
        <v>12</v>
      </c>
      <c r="D16" s="37">
        <v>304</v>
      </c>
      <c r="E16" s="38">
        <v>8.8862905583162816E-2</v>
      </c>
      <c r="F16" s="37">
        <v>245</v>
      </c>
      <c r="G16" s="38">
        <v>6.6630405221648079E-2</v>
      </c>
      <c r="H16" s="39">
        <v>0.24081632653061225</v>
      </c>
      <c r="I16" s="37">
        <v>244</v>
      </c>
      <c r="J16" s="39">
        <v>0.24590163934426235</v>
      </c>
      <c r="K16" s="37">
        <v>2346</v>
      </c>
      <c r="L16" s="38">
        <v>6.7211001289213576E-2</v>
      </c>
      <c r="M16" s="37">
        <v>2138</v>
      </c>
      <c r="N16" s="38">
        <v>6.5414269979194709E-2</v>
      </c>
      <c r="O16" s="39">
        <v>9.7287184284377881E-2</v>
      </c>
    </row>
    <row r="17" spans="2:15" ht="14.4" customHeight="1" thickBot="1">
      <c r="B17" s="30">
        <v>7</v>
      </c>
      <c r="C17" s="31" t="s">
        <v>11</v>
      </c>
      <c r="D17" s="32">
        <v>258</v>
      </c>
      <c r="E17" s="33">
        <v>7.5416544869921082E-2</v>
      </c>
      <c r="F17" s="32">
        <v>206</v>
      </c>
      <c r="G17" s="33">
        <v>5.6023932553712262E-2</v>
      </c>
      <c r="H17" s="34">
        <v>0.25242718446601953</v>
      </c>
      <c r="I17" s="32">
        <v>235</v>
      </c>
      <c r="J17" s="34">
        <v>9.7872340425531945E-2</v>
      </c>
      <c r="K17" s="32">
        <v>2071</v>
      </c>
      <c r="L17" s="33">
        <v>5.9332473857613525E-2</v>
      </c>
      <c r="M17" s="32">
        <v>1653</v>
      </c>
      <c r="N17" s="33">
        <v>5.0575204993268875E-2</v>
      </c>
      <c r="O17" s="34">
        <v>0.25287356321839072</v>
      </c>
    </row>
    <row r="18" spans="2:15" ht="16.2" thickBot="1">
      <c r="B18" s="85" t="s">
        <v>59</v>
      </c>
      <c r="C18" s="86"/>
      <c r="D18" s="40">
        <f>SUM(D11:D17)</f>
        <v>3309</v>
      </c>
      <c r="E18" s="41">
        <f>D18/D20</f>
        <v>0.96726103478515058</v>
      </c>
      <c r="F18" s="40">
        <f>SUM(F11:F17)</f>
        <v>3604</v>
      </c>
      <c r="G18" s="41">
        <f>F18/F20</f>
        <v>0.98014685885232522</v>
      </c>
      <c r="H18" s="42">
        <f>D18/F18-1</f>
        <v>-8.1853496115427249E-2</v>
      </c>
      <c r="I18" s="40">
        <f>SUM(I11:I17)</f>
        <v>3743</v>
      </c>
      <c r="J18" s="41">
        <f>D18/I18-1</f>
        <v>-0.11594977290943098</v>
      </c>
      <c r="K18" s="40">
        <f>SUM(K11:K17)</f>
        <v>33909</v>
      </c>
      <c r="L18" s="41">
        <f>K18/K20</f>
        <v>0.97146540610227761</v>
      </c>
      <c r="M18" s="40">
        <f>SUM(M11:M17)</f>
        <v>31971</v>
      </c>
      <c r="N18" s="41">
        <f>M18/M20</f>
        <v>0.97818504467017497</v>
      </c>
      <c r="O18" s="42">
        <f>K18/M18-1</f>
        <v>6.0617434550060967E-2</v>
      </c>
    </row>
    <row r="19" spans="2:15" ht="16.2" thickBot="1">
      <c r="B19" s="85" t="s">
        <v>29</v>
      </c>
      <c r="C19" s="86"/>
      <c r="D19" s="43">
        <f>D20-D18</f>
        <v>112</v>
      </c>
      <c r="E19" s="41">
        <f>D19/D20</f>
        <v>3.2738965214849459E-2</v>
      </c>
      <c r="F19" s="43">
        <f>F20-F18</f>
        <v>73</v>
      </c>
      <c r="G19" s="41">
        <f>F19/F20</f>
        <v>1.9853141147674735E-2</v>
      </c>
      <c r="H19" s="42">
        <f>D19/F19-1</f>
        <v>0.53424657534246567</v>
      </c>
      <c r="I19" s="43">
        <f>I20-I18</f>
        <v>111</v>
      </c>
      <c r="J19" s="42">
        <f>D19/I19-1</f>
        <v>9.009009009008917E-3</v>
      </c>
      <c r="K19" s="43">
        <f>K20-K18</f>
        <v>996</v>
      </c>
      <c r="L19" s="41">
        <f>K19/K20</f>
        <v>2.853459389772239E-2</v>
      </c>
      <c r="M19" s="43">
        <f>M20-M18</f>
        <v>713</v>
      </c>
      <c r="N19" s="41">
        <f>M19/M20</f>
        <v>2.1814955329824991E-2</v>
      </c>
      <c r="O19" s="42">
        <f>K19/M19-1</f>
        <v>0.39691444600280512</v>
      </c>
    </row>
    <row r="20" spans="2:15" ht="16.2" thickBot="1">
      <c r="B20" s="83" t="s">
        <v>30</v>
      </c>
      <c r="C20" s="84"/>
      <c r="D20" s="44">
        <v>3421</v>
      </c>
      <c r="E20" s="45">
        <v>1</v>
      </c>
      <c r="F20" s="44">
        <v>3677</v>
      </c>
      <c r="G20" s="45">
        <v>1</v>
      </c>
      <c r="H20" s="46">
        <v>-6.96219744356813E-2</v>
      </c>
      <c r="I20" s="44">
        <v>3854</v>
      </c>
      <c r="J20" s="46">
        <v>-0.11235080435910738</v>
      </c>
      <c r="K20" s="44">
        <v>34905</v>
      </c>
      <c r="L20" s="45">
        <v>1</v>
      </c>
      <c r="M20" s="44">
        <v>32684</v>
      </c>
      <c r="N20" s="45">
        <v>1</v>
      </c>
      <c r="O20" s="46">
        <v>6.7953738832456256E-2</v>
      </c>
    </row>
    <row r="21" spans="2:15">
      <c r="B21" s="12" t="s">
        <v>42</v>
      </c>
    </row>
    <row r="22" spans="2:15">
      <c r="B22" s="14" t="s">
        <v>64</v>
      </c>
    </row>
    <row r="23" spans="2:15">
      <c r="B23" s="17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J11:J17 O11:O17 H11:H17">
    <cfRule type="cellIs" dxfId="144" priority="7" operator="lessThan">
      <formula>0</formula>
    </cfRule>
  </conditionalFormatting>
  <conditionalFormatting sqref="L11:L17 N11:O17 D11:E17 G11:J17">
    <cfRule type="cellIs" dxfId="143" priority="6" operator="equal">
      <formula>0</formula>
    </cfRule>
  </conditionalFormatting>
  <conditionalFormatting sqref="F11:F17">
    <cfRule type="cellIs" dxfId="142" priority="5" operator="equal">
      <formula>0</formula>
    </cfRule>
  </conditionalFormatting>
  <conditionalFormatting sqref="K11:K17">
    <cfRule type="cellIs" dxfId="141" priority="4" operator="equal">
      <formula>0</formula>
    </cfRule>
  </conditionalFormatting>
  <conditionalFormatting sqref="M11:M17">
    <cfRule type="cellIs" dxfId="140" priority="3" operator="equal">
      <formula>0</formula>
    </cfRule>
  </conditionalFormatting>
  <conditionalFormatting sqref="H19 J19 O19">
    <cfRule type="cellIs" dxfId="139" priority="2" operator="lessThan">
      <formula>0</formula>
    </cfRule>
  </conditionalFormatting>
  <conditionalFormatting sqref="H18 O18">
    <cfRule type="cellIs" dxfId="1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9" width="9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8"/>
      <c r="O1" s="20">
        <v>44930</v>
      </c>
    </row>
    <row r="2" spans="2:15" ht="14.4" customHeight="1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5"/>
    </row>
    <row r="3" spans="2:15" ht="14.4" customHeight="1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2" t="s">
        <v>35</v>
      </c>
    </row>
    <row r="4" spans="2:15" ht="14.4" customHeight="1">
      <c r="B4" s="101" t="s">
        <v>21</v>
      </c>
      <c r="C4" s="103" t="s">
        <v>1</v>
      </c>
      <c r="D4" s="105" t="s">
        <v>91</v>
      </c>
      <c r="E4" s="105"/>
      <c r="F4" s="105"/>
      <c r="G4" s="105"/>
      <c r="H4" s="106"/>
      <c r="I4" s="109" t="s">
        <v>86</v>
      </c>
      <c r="J4" s="106"/>
      <c r="K4" s="109" t="s">
        <v>93</v>
      </c>
      <c r="L4" s="105"/>
      <c r="M4" s="105"/>
      <c r="N4" s="105"/>
      <c r="O4" s="115"/>
    </row>
    <row r="5" spans="2:15" ht="14.4" customHeight="1" thickBot="1">
      <c r="B5" s="102"/>
      <c r="C5" s="104"/>
      <c r="D5" s="113" t="s">
        <v>92</v>
      </c>
      <c r="E5" s="113"/>
      <c r="F5" s="113"/>
      <c r="G5" s="113"/>
      <c r="H5" s="116"/>
      <c r="I5" s="112" t="s">
        <v>87</v>
      </c>
      <c r="J5" s="116"/>
      <c r="K5" s="112" t="s">
        <v>94</v>
      </c>
      <c r="L5" s="113"/>
      <c r="M5" s="113"/>
      <c r="N5" s="113"/>
      <c r="O5" s="114"/>
    </row>
    <row r="6" spans="2:15" ht="14.4" customHeight="1">
      <c r="B6" s="102"/>
      <c r="C6" s="104"/>
      <c r="D6" s="97">
        <v>2022</v>
      </c>
      <c r="E6" s="98"/>
      <c r="F6" s="97">
        <v>2021</v>
      </c>
      <c r="G6" s="98"/>
      <c r="H6" s="87" t="s">
        <v>22</v>
      </c>
      <c r="I6" s="107">
        <v>2022</v>
      </c>
      <c r="J6" s="107" t="s">
        <v>88</v>
      </c>
      <c r="K6" s="97">
        <v>2022</v>
      </c>
      <c r="L6" s="98"/>
      <c r="M6" s="97">
        <v>2021</v>
      </c>
      <c r="N6" s="98"/>
      <c r="O6" s="87" t="s">
        <v>22</v>
      </c>
    </row>
    <row r="7" spans="2:15" ht="14.4" customHeight="1" thickBot="1">
      <c r="B7" s="89" t="s">
        <v>21</v>
      </c>
      <c r="C7" s="91" t="s">
        <v>24</v>
      </c>
      <c r="D7" s="99"/>
      <c r="E7" s="100"/>
      <c r="F7" s="99"/>
      <c r="G7" s="100"/>
      <c r="H7" s="88"/>
      <c r="I7" s="108"/>
      <c r="J7" s="108"/>
      <c r="K7" s="99"/>
      <c r="L7" s="100"/>
      <c r="M7" s="99"/>
      <c r="N7" s="100"/>
      <c r="O7" s="88"/>
    </row>
    <row r="8" spans="2:15" ht="14.4" customHeight="1">
      <c r="B8" s="89"/>
      <c r="C8" s="91"/>
      <c r="D8" s="24" t="s">
        <v>25</v>
      </c>
      <c r="E8" s="26" t="s">
        <v>2</v>
      </c>
      <c r="F8" s="24" t="s">
        <v>25</v>
      </c>
      <c r="G8" s="26" t="s">
        <v>2</v>
      </c>
      <c r="H8" s="93" t="s">
        <v>26</v>
      </c>
      <c r="I8" s="25" t="s">
        <v>25</v>
      </c>
      <c r="J8" s="95" t="s">
        <v>89</v>
      </c>
      <c r="K8" s="24" t="s">
        <v>25</v>
      </c>
      <c r="L8" s="26" t="s">
        <v>2</v>
      </c>
      <c r="M8" s="24" t="s">
        <v>25</v>
      </c>
      <c r="N8" s="26" t="s">
        <v>2</v>
      </c>
      <c r="O8" s="93" t="s">
        <v>26</v>
      </c>
    </row>
    <row r="9" spans="2:15" ht="14.4" customHeight="1" thickBot="1">
      <c r="B9" s="90"/>
      <c r="C9" s="92"/>
      <c r="D9" s="27" t="s">
        <v>27</v>
      </c>
      <c r="E9" s="28" t="s">
        <v>28</v>
      </c>
      <c r="F9" s="27" t="s">
        <v>27</v>
      </c>
      <c r="G9" s="28" t="s">
        <v>28</v>
      </c>
      <c r="H9" s="94"/>
      <c r="I9" s="29" t="s">
        <v>27</v>
      </c>
      <c r="J9" s="96"/>
      <c r="K9" s="27" t="s">
        <v>27</v>
      </c>
      <c r="L9" s="28" t="s">
        <v>28</v>
      </c>
      <c r="M9" s="27" t="s">
        <v>27</v>
      </c>
      <c r="N9" s="28" t="s">
        <v>28</v>
      </c>
      <c r="O9" s="94"/>
    </row>
    <row r="10" spans="2:15" ht="14.4" customHeight="1" thickBot="1">
      <c r="B10" s="69"/>
      <c r="C10" s="31" t="s">
        <v>12</v>
      </c>
      <c r="D10" s="32">
        <v>182</v>
      </c>
      <c r="E10" s="33">
        <v>0.48793565683646112</v>
      </c>
      <c r="F10" s="32">
        <v>140</v>
      </c>
      <c r="G10" s="33">
        <v>0.5</v>
      </c>
      <c r="H10" s="34">
        <v>0.30000000000000004</v>
      </c>
      <c r="I10" s="32">
        <v>113</v>
      </c>
      <c r="J10" s="34">
        <v>0.61061946902654873</v>
      </c>
      <c r="K10" s="32">
        <v>1432</v>
      </c>
      <c r="L10" s="33">
        <v>0.52821836960531166</v>
      </c>
      <c r="M10" s="32">
        <v>1101</v>
      </c>
      <c r="N10" s="33">
        <v>0.44395161290322582</v>
      </c>
      <c r="O10" s="34">
        <v>0.30063578564940974</v>
      </c>
    </row>
    <row r="11" spans="2:15" ht="14.4" customHeight="1" thickBot="1">
      <c r="B11" s="70"/>
      <c r="C11" s="36" t="s">
        <v>9</v>
      </c>
      <c r="D11" s="37">
        <v>50</v>
      </c>
      <c r="E11" s="38">
        <v>0.13404825737265416</v>
      </c>
      <c r="F11" s="37">
        <v>45</v>
      </c>
      <c r="G11" s="38">
        <v>0.16071428571428573</v>
      </c>
      <c r="H11" s="39">
        <v>0.11111111111111116</v>
      </c>
      <c r="I11" s="37">
        <v>49</v>
      </c>
      <c r="J11" s="39">
        <v>2.0408163265306145E-2</v>
      </c>
      <c r="K11" s="37">
        <v>398</v>
      </c>
      <c r="L11" s="38">
        <v>0.14680929546292881</v>
      </c>
      <c r="M11" s="37">
        <v>435</v>
      </c>
      <c r="N11" s="38">
        <v>0.17540322580645162</v>
      </c>
      <c r="O11" s="39">
        <v>-8.5057471264367801E-2</v>
      </c>
    </row>
    <row r="12" spans="2:15" ht="14.4" customHeight="1" thickBot="1">
      <c r="B12" s="70"/>
      <c r="C12" s="31" t="s">
        <v>4</v>
      </c>
      <c r="D12" s="32">
        <v>68</v>
      </c>
      <c r="E12" s="33">
        <v>0.18230563002680966</v>
      </c>
      <c r="F12" s="32">
        <v>42</v>
      </c>
      <c r="G12" s="33">
        <v>0.15</v>
      </c>
      <c r="H12" s="34">
        <v>0.61904761904761907</v>
      </c>
      <c r="I12" s="32">
        <v>44</v>
      </c>
      <c r="J12" s="34">
        <v>0.54545454545454541</v>
      </c>
      <c r="K12" s="32">
        <v>321</v>
      </c>
      <c r="L12" s="33">
        <v>0.1184064920693471</v>
      </c>
      <c r="M12" s="32">
        <v>492</v>
      </c>
      <c r="N12" s="33">
        <v>0.19838709677419356</v>
      </c>
      <c r="O12" s="34">
        <v>-0.34756097560975607</v>
      </c>
    </row>
    <row r="13" spans="2:15" ht="14.4" customHeight="1" thickBot="1">
      <c r="B13" s="70"/>
      <c r="C13" s="71" t="s">
        <v>40</v>
      </c>
      <c r="D13" s="37">
        <v>28</v>
      </c>
      <c r="E13" s="38">
        <v>7.5067024128686322E-2</v>
      </c>
      <c r="F13" s="37">
        <v>9</v>
      </c>
      <c r="G13" s="38">
        <v>3.214285714285714E-2</v>
      </c>
      <c r="H13" s="39">
        <v>2.1111111111111112</v>
      </c>
      <c r="I13" s="37">
        <v>28</v>
      </c>
      <c r="J13" s="39">
        <v>0</v>
      </c>
      <c r="K13" s="37">
        <v>201</v>
      </c>
      <c r="L13" s="38">
        <v>7.4142382884544444E-2</v>
      </c>
      <c r="M13" s="37">
        <v>116</v>
      </c>
      <c r="N13" s="38">
        <v>4.6774193548387098E-2</v>
      </c>
      <c r="O13" s="39">
        <v>0.73275862068965525</v>
      </c>
    </row>
    <row r="14" spans="2:15" ht="14.4" customHeight="1" thickBot="1">
      <c r="B14" s="70"/>
      <c r="C14" s="72" t="s">
        <v>3</v>
      </c>
      <c r="D14" s="32">
        <v>14</v>
      </c>
      <c r="E14" s="33">
        <v>3.7533512064343161E-2</v>
      </c>
      <c r="F14" s="32">
        <v>20</v>
      </c>
      <c r="G14" s="33">
        <v>7.1428571428571425E-2</v>
      </c>
      <c r="H14" s="34">
        <v>-0.30000000000000004</v>
      </c>
      <c r="I14" s="32">
        <v>11</v>
      </c>
      <c r="J14" s="34">
        <v>0.27272727272727271</v>
      </c>
      <c r="K14" s="32">
        <v>138</v>
      </c>
      <c r="L14" s="33">
        <v>5.0903725562523053E-2</v>
      </c>
      <c r="M14" s="32">
        <v>110</v>
      </c>
      <c r="N14" s="33">
        <v>4.4354838709677422E-2</v>
      </c>
      <c r="O14" s="34">
        <v>0.25454545454545463</v>
      </c>
    </row>
    <row r="15" spans="2:15" ht="14.4" customHeight="1" thickBot="1">
      <c r="B15" s="70"/>
      <c r="C15" s="73" t="s">
        <v>11</v>
      </c>
      <c r="D15" s="37">
        <v>21</v>
      </c>
      <c r="E15" s="38">
        <v>5.6300268096514748E-2</v>
      </c>
      <c r="F15" s="37">
        <v>7</v>
      </c>
      <c r="G15" s="38">
        <v>2.5000000000000001E-2</v>
      </c>
      <c r="H15" s="39">
        <v>2</v>
      </c>
      <c r="I15" s="37">
        <v>19</v>
      </c>
      <c r="J15" s="39">
        <v>0.10526315789473695</v>
      </c>
      <c r="K15" s="37">
        <v>97</v>
      </c>
      <c r="L15" s="38">
        <v>3.5780154924382149E-2</v>
      </c>
      <c r="M15" s="37">
        <v>73</v>
      </c>
      <c r="N15" s="38">
        <v>2.9435483870967741E-2</v>
      </c>
      <c r="O15" s="39">
        <v>0.32876712328767121</v>
      </c>
    </row>
    <row r="16" spans="2:15" ht="14.4" customHeight="1" thickBot="1">
      <c r="B16" s="70"/>
      <c r="C16" s="31" t="s">
        <v>8</v>
      </c>
      <c r="D16" s="32">
        <v>3</v>
      </c>
      <c r="E16" s="33">
        <v>8.0428954423592495E-3</v>
      </c>
      <c r="F16" s="32">
        <v>3</v>
      </c>
      <c r="G16" s="33">
        <v>1.0714285714285714E-2</v>
      </c>
      <c r="H16" s="34">
        <v>0</v>
      </c>
      <c r="I16" s="32">
        <v>5</v>
      </c>
      <c r="J16" s="34">
        <v>-0.4</v>
      </c>
      <c r="K16" s="32">
        <v>24</v>
      </c>
      <c r="L16" s="33">
        <v>8.8528218369605307E-3</v>
      </c>
      <c r="M16" s="32">
        <v>12</v>
      </c>
      <c r="N16" s="33">
        <v>4.8387096774193551E-3</v>
      </c>
      <c r="O16" s="34">
        <v>1</v>
      </c>
    </row>
    <row r="17" spans="2:15" ht="14.4" customHeight="1" thickBot="1">
      <c r="B17" s="74"/>
      <c r="C17" s="73" t="s">
        <v>29</v>
      </c>
      <c r="D17" s="37">
        <v>7</v>
      </c>
      <c r="E17" s="38">
        <v>1.876675603217158E-2</v>
      </c>
      <c r="F17" s="37">
        <v>14</v>
      </c>
      <c r="G17" s="38">
        <v>0.05</v>
      </c>
      <c r="H17" s="39">
        <v>-0.5</v>
      </c>
      <c r="I17" s="37">
        <v>17</v>
      </c>
      <c r="J17" s="39">
        <v>6.0498220640569395E-2</v>
      </c>
      <c r="K17" s="37">
        <v>100</v>
      </c>
      <c r="L17" s="38">
        <v>3.6886757654002213E-2</v>
      </c>
      <c r="M17" s="37">
        <v>141</v>
      </c>
      <c r="N17" s="38">
        <v>5.6854838709677419E-2</v>
      </c>
      <c r="O17" s="39">
        <v>-0.29078014184397161</v>
      </c>
    </row>
    <row r="18" spans="2:15" ht="14.4" customHeight="1" thickBot="1">
      <c r="B18" s="54" t="s">
        <v>5</v>
      </c>
      <c r="C18" s="54" t="s">
        <v>30</v>
      </c>
      <c r="D18" s="40">
        <v>281</v>
      </c>
      <c r="E18" s="41">
        <v>0.99999999999999978</v>
      </c>
      <c r="F18" s="40">
        <v>211</v>
      </c>
      <c r="G18" s="41">
        <v>1</v>
      </c>
      <c r="H18" s="42">
        <v>0.33175355450236976</v>
      </c>
      <c r="I18" s="40">
        <v>236</v>
      </c>
      <c r="J18" s="41">
        <v>0.19067796610169485</v>
      </c>
      <c r="K18" s="40">
        <v>2338</v>
      </c>
      <c r="L18" s="41">
        <v>1.0000000000000002</v>
      </c>
      <c r="M18" s="40">
        <v>2200</v>
      </c>
      <c r="N18" s="41">
        <v>1.0000000000000002</v>
      </c>
      <c r="O18" s="42">
        <v>6.2727272727272743E-2</v>
      </c>
    </row>
    <row r="19" spans="2:15" ht="14.4" customHeight="1" thickBot="1">
      <c r="B19" s="69"/>
      <c r="C19" s="31" t="s">
        <v>3</v>
      </c>
      <c r="D19" s="32">
        <v>487</v>
      </c>
      <c r="E19" s="33">
        <v>0.16009204470742933</v>
      </c>
      <c r="F19" s="32">
        <v>570</v>
      </c>
      <c r="G19" s="33">
        <v>0.16794342958161462</v>
      </c>
      <c r="H19" s="34">
        <v>-0.14561403508771931</v>
      </c>
      <c r="I19" s="32">
        <v>883</v>
      </c>
      <c r="J19" s="34">
        <v>-0.44847112117780297</v>
      </c>
      <c r="K19" s="32">
        <v>7194</v>
      </c>
      <c r="L19" s="33">
        <v>0.22368707440689034</v>
      </c>
      <c r="M19" s="32">
        <v>7348</v>
      </c>
      <c r="N19" s="33">
        <v>0.2436420305713054</v>
      </c>
      <c r="O19" s="34">
        <v>-2.0958083832335328E-2</v>
      </c>
    </row>
    <row r="20" spans="2:15" ht="14.4" customHeight="1" thickBot="1">
      <c r="B20" s="70"/>
      <c r="C20" s="36" t="s">
        <v>9</v>
      </c>
      <c r="D20" s="37">
        <v>630</v>
      </c>
      <c r="E20" s="38">
        <v>0.20710059171597633</v>
      </c>
      <c r="F20" s="37">
        <v>496</v>
      </c>
      <c r="G20" s="38">
        <v>0.14614024749558044</v>
      </c>
      <c r="H20" s="39">
        <v>0.27016129032258074</v>
      </c>
      <c r="I20" s="37">
        <v>666</v>
      </c>
      <c r="J20" s="39">
        <v>-5.4054054054054057E-2</v>
      </c>
      <c r="K20" s="37">
        <v>6594</v>
      </c>
      <c r="L20" s="38">
        <v>0.20503093809272099</v>
      </c>
      <c r="M20" s="37">
        <v>5006</v>
      </c>
      <c r="N20" s="38">
        <v>0.16598693590636293</v>
      </c>
      <c r="O20" s="39">
        <v>0.31721933679584491</v>
      </c>
    </row>
    <row r="21" spans="2:15" ht="14.4" customHeight="1" thickBot="1">
      <c r="B21" s="70"/>
      <c r="C21" s="31" t="s">
        <v>8</v>
      </c>
      <c r="D21" s="32">
        <v>588</v>
      </c>
      <c r="E21" s="33">
        <v>0.1932938856015779</v>
      </c>
      <c r="F21" s="32">
        <v>873</v>
      </c>
      <c r="G21" s="33">
        <v>0.25721862109605187</v>
      </c>
      <c r="H21" s="34">
        <v>-0.32646048109965631</v>
      </c>
      <c r="I21" s="32">
        <v>546</v>
      </c>
      <c r="J21" s="34">
        <v>7.6923076923076872E-2</v>
      </c>
      <c r="K21" s="32">
        <v>6236</v>
      </c>
      <c r="L21" s="33">
        <v>0.19389944342526663</v>
      </c>
      <c r="M21" s="32">
        <v>5544</v>
      </c>
      <c r="N21" s="33">
        <v>0.18382572366457775</v>
      </c>
      <c r="O21" s="34">
        <v>0.12481962481962472</v>
      </c>
    </row>
    <row r="22" spans="2:15" ht="14.4" customHeight="1" thickBot="1">
      <c r="B22" s="70"/>
      <c r="C22" s="71" t="s">
        <v>4</v>
      </c>
      <c r="D22" s="37">
        <v>486</v>
      </c>
      <c r="E22" s="38">
        <v>0.15976331360946747</v>
      </c>
      <c r="F22" s="37">
        <v>615</v>
      </c>
      <c r="G22" s="38">
        <v>0.18120212139068945</v>
      </c>
      <c r="H22" s="39">
        <v>-0.20975609756097557</v>
      </c>
      <c r="I22" s="37">
        <v>514</v>
      </c>
      <c r="J22" s="39">
        <v>-5.4474708171206254E-2</v>
      </c>
      <c r="K22" s="37">
        <v>4384</v>
      </c>
      <c r="L22" s="38">
        <v>0.13631416933553062</v>
      </c>
      <c r="M22" s="37">
        <v>4629</v>
      </c>
      <c r="N22" s="38">
        <v>0.15348652143638714</v>
      </c>
      <c r="O22" s="39">
        <v>-5.2927198098941419E-2</v>
      </c>
    </row>
    <row r="23" spans="2:15" ht="14.4" customHeight="1" thickBot="1">
      <c r="B23" s="70"/>
      <c r="C23" s="72" t="s">
        <v>10</v>
      </c>
      <c r="D23" s="32">
        <v>418</v>
      </c>
      <c r="E23" s="33">
        <v>0.13740959894806049</v>
      </c>
      <c r="F23" s="32">
        <v>488</v>
      </c>
      <c r="G23" s="33">
        <v>0.14378314672952269</v>
      </c>
      <c r="H23" s="34">
        <v>-0.14344262295081966</v>
      </c>
      <c r="I23" s="32">
        <v>541</v>
      </c>
      <c r="J23" s="34">
        <v>-0.22735674676524953</v>
      </c>
      <c r="K23" s="32">
        <v>4182</v>
      </c>
      <c r="L23" s="33">
        <v>0.13003327010976026</v>
      </c>
      <c r="M23" s="32">
        <v>4576</v>
      </c>
      <c r="N23" s="33">
        <v>0.15172916873901654</v>
      </c>
      <c r="O23" s="34">
        <v>-8.6101398601398649E-2</v>
      </c>
    </row>
    <row r="24" spans="2:15" ht="14.4" customHeight="1" thickBot="1">
      <c r="B24" s="70"/>
      <c r="C24" s="73" t="s">
        <v>11</v>
      </c>
      <c r="D24" s="37">
        <v>236</v>
      </c>
      <c r="E24" s="38">
        <v>7.758053911900066E-2</v>
      </c>
      <c r="F24" s="37">
        <v>199</v>
      </c>
      <c r="G24" s="38">
        <v>5.8632881555686509E-2</v>
      </c>
      <c r="H24" s="39">
        <v>0.18592964824120606</v>
      </c>
      <c r="I24" s="37">
        <v>216</v>
      </c>
      <c r="J24" s="39">
        <v>9.259259259259256E-2</v>
      </c>
      <c r="K24" s="37">
        <v>1973</v>
      </c>
      <c r="L24" s="38">
        <v>6.1347594913093495E-2</v>
      </c>
      <c r="M24" s="37">
        <v>1572</v>
      </c>
      <c r="N24" s="38">
        <v>5.2123744155973338E-2</v>
      </c>
      <c r="O24" s="39">
        <v>0.25508905852417296</v>
      </c>
    </row>
    <row r="25" spans="2:15" ht="14.4" customHeight="1" thickBot="1">
      <c r="B25" s="70"/>
      <c r="C25" s="31" t="s">
        <v>12</v>
      </c>
      <c r="D25" s="32">
        <v>121</v>
      </c>
      <c r="E25" s="33">
        <v>3.977646285338593E-2</v>
      </c>
      <c r="F25" s="32">
        <v>103</v>
      </c>
      <c r="G25" s="33">
        <v>3.0347672362993516E-2</v>
      </c>
      <c r="H25" s="34">
        <v>0.17475728155339798</v>
      </c>
      <c r="I25" s="32">
        <v>129</v>
      </c>
      <c r="J25" s="34">
        <v>-6.2015503875968991E-2</v>
      </c>
      <c r="K25" s="32">
        <v>906</v>
      </c>
      <c r="L25" s="33">
        <v>2.8170765834395695E-2</v>
      </c>
      <c r="M25" s="32">
        <v>1032</v>
      </c>
      <c r="N25" s="33">
        <v>3.4218641201631352E-2</v>
      </c>
      <c r="O25" s="34">
        <v>-0.12209302325581395</v>
      </c>
    </row>
    <row r="26" spans="2:15" ht="14.4" customHeight="1" thickBot="1">
      <c r="B26" s="70"/>
      <c r="C26" s="73" t="s">
        <v>61</v>
      </c>
      <c r="D26" s="37">
        <v>72</v>
      </c>
      <c r="E26" s="38">
        <v>2.3668639053254437E-2</v>
      </c>
      <c r="F26" s="37">
        <v>43</v>
      </c>
      <c r="G26" s="38">
        <v>1.2669416617560401E-2</v>
      </c>
      <c r="H26" s="39">
        <v>0.67441860465116288</v>
      </c>
      <c r="I26" s="37">
        <v>65</v>
      </c>
      <c r="J26" s="39">
        <v>0.10769230769230775</v>
      </c>
      <c r="K26" s="37">
        <v>662</v>
      </c>
      <c r="L26" s="38">
        <v>2.0583937066633501E-2</v>
      </c>
      <c r="M26" s="37">
        <v>420</v>
      </c>
      <c r="N26" s="38">
        <v>1.3926191186710435E-2</v>
      </c>
      <c r="O26" s="39">
        <v>0.57619047619047614</v>
      </c>
    </row>
    <row r="27" spans="2:15" ht="14.4" customHeight="1" thickBot="1">
      <c r="B27" s="74"/>
      <c r="C27" s="31" t="s">
        <v>29</v>
      </c>
      <c r="D27" s="32">
        <v>4</v>
      </c>
      <c r="E27" s="33">
        <v>1.3149243918474688E-3</v>
      </c>
      <c r="F27" s="32">
        <v>7</v>
      </c>
      <c r="G27" s="33">
        <v>2.0624631703005302E-3</v>
      </c>
      <c r="H27" s="34">
        <v>-0.4285714285714286</v>
      </c>
      <c r="I27" s="32">
        <v>4</v>
      </c>
      <c r="J27" s="34">
        <v>0</v>
      </c>
      <c r="K27" s="32">
        <v>30</v>
      </c>
      <c r="L27" s="33">
        <v>9.328068157084667E-4</v>
      </c>
      <c r="M27" s="32">
        <v>32</v>
      </c>
      <c r="N27" s="33">
        <v>1.0610431380350808E-3</v>
      </c>
      <c r="O27" s="34">
        <v>-6.25E-2</v>
      </c>
    </row>
    <row r="28" spans="2:15" ht="14.4" customHeight="1" thickBot="1">
      <c r="B28" s="54" t="s">
        <v>6</v>
      </c>
      <c r="C28" s="54" t="s">
        <v>30</v>
      </c>
      <c r="D28" s="40">
        <v>3042</v>
      </c>
      <c r="E28" s="41">
        <v>1</v>
      </c>
      <c r="F28" s="40">
        <v>3394</v>
      </c>
      <c r="G28" s="41">
        <v>1</v>
      </c>
      <c r="H28" s="42">
        <v>-0.10371243370654093</v>
      </c>
      <c r="I28" s="40">
        <v>3564</v>
      </c>
      <c r="J28" s="41">
        <v>-0.14646464646464652</v>
      </c>
      <c r="K28" s="40">
        <v>32161</v>
      </c>
      <c r="L28" s="41">
        <v>1.0000000000000002</v>
      </c>
      <c r="M28" s="40">
        <v>30159</v>
      </c>
      <c r="N28" s="41">
        <v>0.99999999999999967</v>
      </c>
      <c r="O28" s="42">
        <v>6.6381511323319708E-2</v>
      </c>
    </row>
    <row r="29" spans="2:15" ht="14.4" customHeight="1" thickBot="1">
      <c r="B29" s="54" t="s">
        <v>50</v>
      </c>
      <c r="C29" s="54" t="s">
        <v>30</v>
      </c>
      <c r="D29" s="40">
        <v>6</v>
      </c>
      <c r="E29" s="41">
        <v>0.99999999999999989</v>
      </c>
      <c r="F29" s="40">
        <v>3</v>
      </c>
      <c r="G29" s="41">
        <v>1</v>
      </c>
      <c r="H29" s="42">
        <v>1</v>
      </c>
      <c r="I29" s="40">
        <v>9</v>
      </c>
      <c r="J29" s="41">
        <v>-0.33333333333333337</v>
      </c>
      <c r="K29" s="40">
        <v>33</v>
      </c>
      <c r="L29" s="41">
        <v>0.99999999999999978</v>
      </c>
      <c r="M29" s="40">
        <v>45</v>
      </c>
      <c r="N29" s="41">
        <v>1</v>
      </c>
      <c r="O29" s="42">
        <v>-0.26666666666666672</v>
      </c>
    </row>
    <row r="30" spans="2:15" ht="14.4" customHeight="1" thickBot="1">
      <c r="B30" s="83"/>
      <c r="C30" s="84" t="s">
        <v>30</v>
      </c>
      <c r="D30" s="44">
        <v>3421</v>
      </c>
      <c r="E30" s="45">
        <v>1</v>
      </c>
      <c r="F30" s="44">
        <v>3677</v>
      </c>
      <c r="G30" s="45">
        <v>1</v>
      </c>
      <c r="H30" s="46">
        <v>-6.96219744356813E-2</v>
      </c>
      <c r="I30" s="44">
        <v>3854</v>
      </c>
      <c r="J30" s="46">
        <v>-0.11235080435910738</v>
      </c>
      <c r="K30" s="44">
        <v>34905</v>
      </c>
      <c r="L30" s="45">
        <v>1</v>
      </c>
      <c r="M30" s="44">
        <v>32684</v>
      </c>
      <c r="N30" s="45">
        <v>1</v>
      </c>
      <c r="O30" s="46">
        <v>6.7953738832456256E-2</v>
      </c>
    </row>
    <row r="31" spans="2:15" ht="14.4" customHeight="1">
      <c r="B31" s="21" t="s">
        <v>64</v>
      </c>
      <c r="C31" s="16"/>
      <c r="D31" s="14"/>
      <c r="E31" s="14"/>
      <c r="F31" s="14"/>
      <c r="G31" s="14"/>
    </row>
    <row r="32" spans="2:15" ht="16.2">
      <c r="B32" s="75" t="s">
        <v>65</v>
      </c>
      <c r="C32" s="14"/>
      <c r="D32" s="14"/>
      <c r="E32" s="14"/>
      <c r="F32" s="14"/>
      <c r="G32" s="14"/>
    </row>
    <row r="34" spans="2:15" ht="15.6">
      <c r="B34" s="110" t="s">
        <v>38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5"/>
    </row>
    <row r="35" spans="2:15" ht="16.2" thickBot="1">
      <c r="B35" s="111" t="s">
        <v>39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2" t="s">
        <v>35</v>
      </c>
    </row>
    <row r="36" spans="2:15" ht="14.4" customHeight="1">
      <c r="B36" s="101" t="s">
        <v>21</v>
      </c>
      <c r="C36" s="103" t="s">
        <v>1</v>
      </c>
      <c r="D36" s="105" t="s">
        <v>91</v>
      </c>
      <c r="E36" s="105"/>
      <c r="F36" s="105"/>
      <c r="G36" s="105"/>
      <c r="H36" s="106"/>
      <c r="I36" s="109" t="s">
        <v>86</v>
      </c>
      <c r="J36" s="106"/>
      <c r="K36" s="109" t="s">
        <v>93</v>
      </c>
      <c r="L36" s="105"/>
      <c r="M36" s="105"/>
      <c r="N36" s="105"/>
      <c r="O36" s="115"/>
    </row>
    <row r="37" spans="2:15" ht="14.4" customHeight="1" thickBot="1">
      <c r="B37" s="102"/>
      <c r="C37" s="104"/>
      <c r="D37" s="113" t="s">
        <v>92</v>
      </c>
      <c r="E37" s="113"/>
      <c r="F37" s="113"/>
      <c r="G37" s="113"/>
      <c r="H37" s="116"/>
      <c r="I37" s="112" t="s">
        <v>87</v>
      </c>
      <c r="J37" s="116"/>
      <c r="K37" s="112" t="s">
        <v>94</v>
      </c>
      <c r="L37" s="113"/>
      <c r="M37" s="113"/>
      <c r="N37" s="113"/>
      <c r="O37" s="114"/>
    </row>
    <row r="38" spans="2:15" ht="14.4" customHeight="1">
      <c r="B38" s="102"/>
      <c r="C38" s="104"/>
      <c r="D38" s="97">
        <v>2022</v>
      </c>
      <c r="E38" s="98"/>
      <c r="F38" s="97">
        <v>2021</v>
      </c>
      <c r="G38" s="98"/>
      <c r="H38" s="87" t="s">
        <v>22</v>
      </c>
      <c r="I38" s="107">
        <v>2022</v>
      </c>
      <c r="J38" s="107" t="s">
        <v>88</v>
      </c>
      <c r="K38" s="97">
        <v>2022</v>
      </c>
      <c r="L38" s="98"/>
      <c r="M38" s="97">
        <v>2021</v>
      </c>
      <c r="N38" s="98"/>
      <c r="O38" s="87" t="s">
        <v>22</v>
      </c>
    </row>
    <row r="39" spans="2:15" ht="18.75" customHeight="1" thickBot="1">
      <c r="B39" s="89" t="s">
        <v>21</v>
      </c>
      <c r="C39" s="91" t="s">
        <v>24</v>
      </c>
      <c r="D39" s="99"/>
      <c r="E39" s="100"/>
      <c r="F39" s="99"/>
      <c r="G39" s="100"/>
      <c r="H39" s="88"/>
      <c r="I39" s="108"/>
      <c r="J39" s="108"/>
      <c r="K39" s="99"/>
      <c r="L39" s="100"/>
      <c r="M39" s="99"/>
      <c r="N39" s="100"/>
      <c r="O39" s="88"/>
    </row>
    <row r="40" spans="2:15" ht="14.4" customHeight="1">
      <c r="B40" s="89"/>
      <c r="C40" s="91"/>
      <c r="D40" s="24" t="s">
        <v>25</v>
      </c>
      <c r="E40" s="26" t="s">
        <v>2</v>
      </c>
      <c r="F40" s="24" t="s">
        <v>25</v>
      </c>
      <c r="G40" s="26" t="s">
        <v>2</v>
      </c>
      <c r="H40" s="93" t="s">
        <v>26</v>
      </c>
      <c r="I40" s="25" t="s">
        <v>25</v>
      </c>
      <c r="J40" s="95" t="s">
        <v>89</v>
      </c>
      <c r="K40" s="24" t="s">
        <v>25</v>
      </c>
      <c r="L40" s="26" t="s">
        <v>2</v>
      </c>
      <c r="M40" s="24" t="s">
        <v>25</v>
      </c>
      <c r="N40" s="26" t="s">
        <v>2</v>
      </c>
      <c r="O40" s="93" t="s">
        <v>26</v>
      </c>
    </row>
    <row r="41" spans="2:15" ht="16.2" thickBot="1">
      <c r="B41" s="90"/>
      <c r="C41" s="92"/>
      <c r="D41" s="27" t="s">
        <v>27</v>
      </c>
      <c r="E41" s="28" t="s">
        <v>28</v>
      </c>
      <c r="F41" s="27" t="s">
        <v>27</v>
      </c>
      <c r="G41" s="28" t="s">
        <v>28</v>
      </c>
      <c r="H41" s="94"/>
      <c r="I41" s="29" t="s">
        <v>27</v>
      </c>
      <c r="J41" s="96"/>
      <c r="K41" s="27" t="s">
        <v>27</v>
      </c>
      <c r="L41" s="28" t="s">
        <v>28</v>
      </c>
      <c r="M41" s="27" t="s">
        <v>27</v>
      </c>
      <c r="N41" s="28" t="s">
        <v>28</v>
      </c>
      <c r="O41" s="94"/>
    </row>
    <row r="42" spans="2:15" ht="16.2" thickBot="1">
      <c r="B42" s="69"/>
      <c r="C42" s="31" t="s">
        <v>12</v>
      </c>
      <c r="D42" s="32"/>
      <c r="E42" s="33"/>
      <c r="F42" s="32">
        <v>0</v>
      </c>
      <c r="G42" s="33">
        <v>0</v>
      </c>
      <c r="H42" s="34"/>
      <c r="I42" s="32"/>
      <c r="J42" s="34"/>
      <c r="K42" s="32">
        <v>1</v>
      </c>
      <c r="L42" s="33">
        <v>1</v>
      </c>
      <c r="M42" s="32">
        <v>2</v>
      </c>
      <c r="N42" s="33">
        <v>0.66666666666666663</v>
      </c>
      <c r="O42" s="34">
        <v>-0.5</v>
      </c>
    </row>
    <row r="43" spans="2:15" ht="16.2" thickBot="1">
      <c r="B43" s="121"/>
      <c r="C43" s="31" t="s">
        <v>4</v>
      </c>
      <c r="D43" s="32"/>
      <c r="E43" s="33"/>
      <c r="F43" s="32">
        <v>1</v>
      </c>
      <c r="G43" s="33">
        <v>1</v>
      </c>
      <c r="H43" s="34"/>
      <c r="I43" s="32"/>
      <c r="J43" s="34"/>
      <c r="K43" s="32">
        <v>0</v>
      </c>
      <c r="L43" s="33">
        <v>0</v>
      </c>
      <c r="M43" s="32">
        <v>1</v>
      </c>
      <c r="N43" s="33">
        <v>0.33333333333333331</v>
      </c>
      <c r="O43" s="34">
        <v>-1</v>
      </c>
    </row>
    <row r="44" spans="2:15" ht="16.2" thickBot="1">
      <c r="B44" s="54" t="s">
        <v>5</v>
      </c>
      <c r="C44" s="54" t="s">
        <v>30</v>
      </c>
      <c r="D44" s="40">
        <v>0</v>
      </c>
      <c r="E44" s="41">
        <v>0</v>
      </c>
      <c r="F44" s="40">
        <v>1</v>
      </c>
      <c r="G44" s="41">
        <v>1</v>
      </c>
      <c r="H44" s="42">
        <v>-1</v>
      </c>
      <c r="I44" s="40">
        <v>0</v>
      </c>
      <c r="J44" s="41">
        <v>0</v>
      </c>
      <c r="K44" s="40">
        <v>1</v>
      </c>
      <c r="L44" s="41">
        <v>1</v>
      </c>
      <c r="M44" s="40">
        <v>3</v>
      </c>
      <c r="N44" s="41">
        <v>1</v>
      </c>
      <c r="O44" s="42">
        <v>-0.66666666666666674</v>
      </c>
    </row>
    <row r="45" spans="2:15" ht="16.2" thickBot="1">
      <c r="B45" s="69"/>
      <c r="C45" s="31" t="s">
        <v>3</v>
      </c>
      <c r="D45" s="32">
        <v>435</v>
      </c>
      <c r="E45" s="33">
        <v>0.17827868852459017</v>
      </c>
      <c r="F45" s="32">
        <v>482</v>
      </c>
      <c r="G45" s="33">
        <v>0.17457442955450925</v>
      </c>
      <c r="H45" s="34">
        <v>-9.7510373443983389E-2</v>
      </c>
      <c r="I45" s="32">
        <v>839</v>
      </c>
      <c r="J45" s="34">
        <v>-0.4815256257449344</v>
      </c>
      <c r="K45" s="32">
        <v>6506</v>
      </c>
      <c r="L45" s="33">
        <v>0.24843439743393922</v>
      </c>
      <c r="M45" s="32">
        <v>6445</v>
      </c>
      <c r="N45" s="33">
        <v>0.25893933306548816</v>
      </c>
      <c r="O45" s="34">
        <v>9.4647013188517981E-3</v>
      </c>
    </row>
    <row r="46" spans="2:15" ht="16.2" thickBot="1">
      <c r="B46" s="70"/>
      <c r="C46" s="36" t="s">
        <v>9</v>
      </c>
      <c r="D46" s="37">
        <v>558</v>
      </c>
      <c r="E46" s="38">
        <v>0.22868852459016392</v>
      </c>
      <c r="F46" s="37">
        <v>417</v>
      </c>
      <c r="G46" s="38">
        <v>0.15103223469757335</v>
      </c>
      <c r="H46" s="39">
        <v>0.33812949640287759</v>
      </c>
      <c r="I46" s="37">
        <v>547</v>
      </c>
      <c r="J46" s="39">
        <v>2.0109689213893889E-2</v>
      </c>
      <c r="K46" s="37">
        <v>5481</v>
      </c>
      <c r="L46" s="38">
        <v>0.20929433328241942</v>
      </c>
      <c r="M46" s="37">
        <v>4150</v>
      </c>
      <c r="N46" s="38">
        <v>0.16673362796303737</v>
      </c>
      <c r="O46" s="39">
        <v>0.32072289156626499</v>
      </c>
    </row>
    <row r="47" spans="2:15" ht="16.2" thickBot="1">
      <c r="B47" s="70"/>
      <c r="C47" s="31" t="s">
        <v>8</v>
      </c>
      <c r="D47" s="32">
        <v>429</v>
      </c>
      <c r="E47" s="33">
        <v>0.17581967213114755</v>
      </c>
      <c r="F47" s="32">
        <v>771</v>
      </c>
      <c r="G47" s="33">
        <v>0.27924664976457803</v>
      </c>
      <c r="H47" s="34">
        <v>-0.44357976653696496</v>
      </c>
      <c r="I47" s="32">
        <v>383</v>
      </c>
      <c r="J47" s="34">
        <v>0.12010443864229758</v>
      </c>
      <c r="K47" s="32">
        <v>4848</v>
      </c>
      <c r="L47" s="33">
        <v>0.18512295707957843</v>
      </c>
      <c r="M47" s="32">
        <v>4676</v>
      </c>
      <c r="N47" s="33">
        <v>0.18786661309762956</v>
      </c>
      <c r="O47" s="34">
        <v>3.678357570573132E-2</v>
      </c>
    </row>
    <row r="48" spans="2:15" ht="16.2" thickBot="1">
      <c r="B48" s="70"/>
      <c r="C48" s="71" t="s">
        <v>4</v>
      </c>
      <c r="D48" s="37">
        <v>404</v>
      </c>
      <c r="E48" s="38">
        <v>0.16557377049180327</v>
      </c>
      <c r="F48" s="37">
        <v>500</v>
      </c>
      <c r="G48" s="38">
        <v>0.18109380659181457</v>
      </c>
      <c r="H48" s="39">
        <v>-0.19199999999999995</v>
      </c>
      <c r="I48" s="37">
        <v>432</v>
      </c>
      <c r="J48" s="39">
        <v>-6.481481481481477E-2</v>
      </c>
      <c r="K48" s="37">
        <v>3423</v>
      </c>
      <c r="L48" s="38">
        <v>0.13070872155185581</v>
      </c>
      <c r="M48" s="37">
        <v>3624</v>
      </c>
      <c r="N48" s="38">
        <v>0.14560064282844515</v>
      </c>
      <c r="O48" s="39">
        <v>-5.5463576158940375E-2</v>
      </c>
    </row>
    <row r="49" spans="2:15" ht="16.2" thickBot="1">
      <c r="B49" s="70"/>
      <c r="C49" s="72" t="s">
        <v>10</v>
      </c>
      <c r="D49" s="32">
        <v>276</v>
      </c>
      <c r="E49" s="33">
        <v>0.11311475409836065</v>
      </c>
      <c r="F49" s="32">
        <v>319</v>
      </c>
      <c r="G49" s="33">
        <v>0.11553784860557768</v>
      </c>
      <c r="H49" s="34">
        <v>-0.13479623824451414</v>
      </c>
      <c r="I49" s="32">
        <v>423</v>
      </c>
      <c r="J49" s="34">
        <v>-0.34751773049645385</v>
      </c>
      <c r="K49" s="32">
        <v>3122</v>
      </c>
      <c r="L49" s="33">
        <v>0.11921490759126317</v>
      </c>
      <c r="M49" s="32">
        <v>3491</v>
      </c>
      <c r="N49" s="33">
        <v>0.14025713137806348</v>
      </c>
      <c r="O49" s="34">
        <v>-0.10570037238613583</v>
      </c>
    </row>
    <row r="50" spans="2:15" ht="16.2" thickBot="1">
      <c r="B50" s="70"/>
      <c r="C50" s="73" t="s">
        <v>11</v>
      </c>
      <c r="D50" s="37">
        <v>163</v>
      </c>
      <c r="E50" s="38">
        <v>6.6803278688524592E-2</v>
      </c>
      <c r="F50" s="37">
        <v>132</v>
      </c>
      <c r="G50" s="38">
        <v>4.7808764940239043E-2</v>
      </c>
      <c r="H50" s="39">
        <v>0.23484848484848486</v>
      </c>
      <c r="I50" s="37">
        <v>147</v>
      </c>
      <c r="J50" s="39">
        <v>0.10884353741496589</v>
      </c>
      <c r="K50" s="37">
        <v>1389</v>
      </c>
      <c r="L50" s="38">
        <v>5.3039560103864368E-2</v>
      </c>
      <c r="M50" s="37">
        <v>1175</v>
      </c>
      <c r="N50" s="38">
        <v>4.7207713941341906E-2</v>
      </c>
      <c r="O50" s="39">
        <v>0.18212765957446808</v>
      </c>
    </row>
    <row r="51" spans="2:15" ht="16.2" thickBot="1">
      <c r="B51" s="70"/>
      <c r="C51" s="31" t="s">
        <v>12</v>
      </c>
      <c r="D51" s="32">
        <v>102</v>
      </c>
      <c r="E51" s="33">
        <v>4.1803278688524591E-2</v>
      </c>
      <c r="F51" s="32">
        <v>94</v>
      </c>
      <c r="G51" s="33">
        <v>3.4045635639261135E-2</v>
      </c>
      <c r="H51" s="34">
        <v>8.5106382978723305E-2</v>
      </c>
      <c r="I51" s="32">
        <v>121</v>
      </c>
      <c r="J51" s="34">
        <v>-0.15702479338842978</v>
      </c>
      <c r="K51" s="32">
        <v>756</v>
      </c>
      <c r="L51" s="33">
        <v>2.8868183901023369E-2</v>
      </c>
      <c r="M51" s="32">
        <v>918</v>
      </c>
      <c r="N51" s="33">
        <v>3.6882282040980312E-2</v>
      </c>
      <c r="O51" s="34">
        <v>-0.17647058823529416</v>
      </c>
    </row>
    <row r="52" spans="2:15" ht="16.2" thickBot="1">
      <c r="B52" s="70"/>
      <c r="C52" s="73" t="s">
        <v>61</v>
      </c>
      <c r="D52" s="37">
        <v>71</v>
      </c>
      <c r="E52" s="38">
        <v>2.9098360655737704E-2</v>
      </c>
      <c r="F52" s="37">
        <v>43</v>
      </c>
      <c r="G52" s="38">
        <v>1.5574067366896052E-2</v>
      </c>
      <c r="H52" s="39">
        <v>0.65116279069767447</v>
      </c>
      <c r="I52" s="37">
        <v>65</v>
      </c>
      <c r="J52" s="39">
        <v>9.2307692307692202E-2</v>
      </c>
      <c r="K52" s="37">
        <v>650</v>
      </c>
      <c r="L52" s="38">
        <v>2.4820528486329617E-2</v>
      </c>
      <c r="M52" s="37">
        <v>404</v>
      </c>
      <c r="N52" s="38">
        <v>1.6231418240257131E-2</v>
      </c>
      <c r="O52" s="39">
        <v>0.60891089108910901</v>
      </c>
    </row>
    <row r="53" spans="2:15" ht="16.2" thickBot="1">
      <c r="B53" s="74"/>
      <c r="C53" s="31" t="s">
        <v>29</v>
      </c>
      <c r="D53" s="32">
        <v>0</v>
      </c>
      <c r="E53" s="33">
        <v>0</v>
      </c>
      <c r="F53" s="32">
        <v>0</v>
      </c>
      <c r="G53" s="33">
        <v>0</v>
      </c>
      <c r="H53" s="34"/>
      <c r="I53" s="32">
        <v>0</v>
      </c>
      <c r="J53" s="34"/>
      <c r="K53" s="32">
        <v>1</v>
      </c>
      <c r="L53" s="33">
        <v>3.8185428440507099E-5</v>
      </c>
      <c r="M53" s="32">
        <v>0</v>
      </c>
      <c r="N53" s="33">
        <v>0</v>
      </c>
      <c r="O53" s="34"/>
    </row>
    <row r="54" spans="2:15" ht="16.2" thickBot="1">
      <c r="B54" s="54" t="s">
        <v>6</v>
      </c>
      <c r="C54" s="54" t="s">
        <v>30</v>
      </c>
      <c r="D54" s="40">
        <v>2438</v>
      </c>
      <c r="E54" s="41">
        <v>0.99918032786885247</v>
      </c>
      <c r="F54" s="40">
        <v>2758</v>
      </c>
      <c r="G54" s="41">
        <v>0.998913437160449</v>
      </c>
      <c r="H54" s="42">
        <v>-0.11602610587382156</v>
      </c>
      <c r="I54" s="40">
        <v>2957</v>
      </c>
      <c r="J54" s="41">
        <v>-0.17551572539736215</v>
      </c>
      <c r="K54" s="40">
        <v>26176</v>
      </c>
      <c r="L54" s="41">
        <v>0.99954177485871409</v>
      </c>
      <c r="M54" s="40">
        <v>24883</v>
      </c>
      <c r="N54" s="41">
        <v>0.99971876255524306</v>
      </c>
      <c r="O54" s="42">
        <v>5.1963187718522708E-2</v>
      </c>
    </row>
    <row r="55" spans="2:15" ht="16.2" thickBot="1">
      <c r="B55" s="54" t="s">
        <v>50</v>
      </c>
      <c r="C55" s="54" t="s">
        <v>30</v>
      </c>
      <c r="D55" s="40">
        <v>2</v>
      </c>
      <c r="E55" s="41">
        <v>1</v>
      </c>
      <c r="F55" s="40">
        <v>2</v>
      </c>
      <c r="G55" s="41">
        <v>1</v>
      </c>
      <c r="H55" s="42">
        <v>0</v>
      </c>
      <c r="I55" s="40">
        <v>4</v>
      </c>
      <c r="J55" s="41">
        <v>-0.5</v>
      </c>
      <c r="K55" s="40">
        <v>11</v>
      </c>
      <c r="L55" s="41">
        <v>1</v>
      </c>
      <c r="M55" s="40">
        <v>4</v>
      </c>
      <c r="N55" s="41">
        <v>1</v>
      </c>
      <c r="O55" s="42">
        <v>1.75</v>
      </c>
    </row>
    <row r="56" spans="2:15" ht="16.2" thickBot="1">
      <c r="B56" s="83"/>
      <c r="C56" s="84" t="s">
        <v>30</v>
      </c>
      <c r="D56" s="44">
        <v>2440</v>
      </c>
      <c r="E56" s="45">
        <v>1</v>
      </c>
      <c r="F56" s="44">
        <v>2761</v>
      </c>
      <c r="G56" s="45">
        <v>1</v>
      </c>
      <c r="H56" s="46">
        <v>-0.11626222383194496</v>
      </c>
      <c r="I56" s="44">
        <v>2961</v>
      </c>
      <c r="J56" s="46">
        <v>-0.17595406957109083</v>
      </c>
      <c r="K56" s="44">
        <v>26188</v>
      </c>
      <c r="L56" s="45">
        <v>1</v>
      </c>
      <c r="M56" s="44">
        <v>24890</v>
      </c>
      <c r="N56" s="45">
        <v>1</v>
      </c>
      <c r="O56" s="46">
        <v>5.2149457613499317E-2</v>
      </c>
    </row>
    <row r="57" spans="2:15" ht="15.6">
      <c r="B57" s="76" t="s">
        <v>42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ht="15.6">
      <c r="B59" s="110" t="s">
        <v>48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5"/>
    </row>
    <row r="60" spans="2:15" ht="16.2" thickBot="1">
      <c r="B60" s="111" t="s">
        <v>49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2" t="s">
        <v>35</v>
      </c>
    </row>
    <row r="61" spans="2:15" ht="15.6">
      <c r="B61" s="101" t="s">
        <v>21</v>
      </c>
      <c r="C61" s="103" t="s">
        <v>1</v>
      </c>
      <c r="D61" s="105" t="s">
        <v>91</v>
      </c>
      <c r="E61" s="105"/>
      <c r="F61" s="105"/>
      <c r="G61" s="105"/>
      <c r="H61" s="106"/>
      <c r="I61" s="109" t="s">
        <v>86</v>
      </c>
      <c r="J61" s="106"/>
      <c r="K61" s="109" t="s">
        <v>93</v>
      </c>
      <c r="L61" s="105"/>
      <c r="M61" s="105"/>
      <c r="N61" s="105"/>
      <c r="O61" s="115"/>
    </row>
    <row r="62" spans="2:15" ht="16.2" thickBot="1">
      <c r="B62" s="102"/>
      <c r="C62" s="104"/>
      <c r="D62" s="113" t="s">
        <v>92</v>
      </c>
      <c r="E62" s="113"/>
      <c r="F62" s="113"/>
      <c r="G62" s="113"/>
      <c r="H62" s="116"/>
      <c r="I62" s="112" t="s">
        <v>87</v>
      </c>
      <c r="J62" s="116"/>
      <c r="K62" s="112" t="s">
        <v>94</v>
      </c>
      <c r="L62" s="113"/>
      <c r="M62" s="113"/>
      <c r="N62" s="113"/>
      <c r="O62" s="114"/>
    </row>
    <row r="63" spans="2:15" ht="15" customHeight="1">
      <c r="B63" s="102"/>
      <c r="C63" s="104"/>
      <c r="D63" s="97">
        <v>2022</v>
      </c>
      <c r="E63" s="98"/>
      <c r="F63" s="97">
        <v>2021</v>
      </c>
      <c r="G63" s="98"/>
      <c r="H63" s="87" t="s">
        <v>22</v>
      </c>
      <c r="I63" s="107">
        <v>2022</v>
      </c>
      <c r="J63" s="107" t="s">
        <v>88</v>
      </c>
      <c r="K63" s="97">
        <v>2022</v>
      </c>
      <c r="L63" s="98"/>
      <c r="M63" s="97">
        <v>2021</v>
      </c>
      <c r="N63" s="98"/>
      <c r="O63" s="87" t="s">
        <v>22</v>
      </c>
    </row>
    <row r="64" spans="2:15" ht="14.4" customHeight="1" thickBot="1">
      <c r="B64" s="89" t="s">
        <v>21</v>
      </c>
      <c r="C64" s="91" t="s">
        <v>24</v>
      </c>
      <c r="D64" s="99"/>
      <c r="E64" s="100"/>
      <c r="F64" s="99"/>
      <c r="G64" s="100"/>
      <c r="H64" s="88"/>
      <c r="I64" s="108"/>
      <c r="J64" s="108"/>
      <c r="K64" s="99"/>
      <c r="L64" s="100"/>
      <c r="M64" s="99"/>
      <c r="N64" s="100"/>
      <c r="O64" s="88"/>
    </row>
    <row r="65" spans="2:15" ht="15" customHeight="1">
      <c r="B65" s="89"/>
      <c r="C65" s="91"/>
      <c r="D65" s="24" t="s">
        <v>25</v>
      </c>
      <c r="E65" s="26" t="s">
        <v>2</v>
      </c>
      <c r="F65" s="24" t="s">
        <v>25</v>
      </c>
      <c r="G65" s="26" t="s">
        <v>2</v>
      </c>
      <c r="H65" s="93" t="s">
        <v>26</v>
      </c>
      <c r="I65" s="25" t="s">
        <v>25</v>
      </c>
      <c r="J65" s="95" t="s">
        <v>89</v>
      </c>
      <c r="K65" s="24" t="s">
        <v>25</v>
      </c>
      <c r="L65" s="26" t="s">
        <v>2</v>
      </c>
      <c r="M65" s="24" t="s">
        <v>25</v>
      </c>
      <c r="N65" s="26" t="s">
        <v>2</v>
      </c>
      <c r="O65" s="93" t="s">
        <v>26</v>
      </c>
    </row>
    <row r="66" spans="2:15" ht="14.25" customHeight="1" thickBot="1">
      <c r="B66" s="90"/>
      <c r="C66" s="92"/>
      <c r="D66" s="27" t="s">
        <v>27</v>
      </c>
      <c r="E66" s="28" t="s">
        <v>28</v>
      </c>
      <c r="F66" s="27" t="s">
        <v>27</v>
      </c>
      <c r="G66" s="28" t="s">
        <v>28</v>
      </c>
      <c r="H66" s="94"/>
      <c r="I66" s="29" t="s">
        <v>27</v>
      </c>
      <c r="J66" s="96"/>
      <c r="K66" s="27" t="s">
        <v>27</v>
      </c>
      <c r="L66" s="28" t="s">
        <v>28</v>
      </c>
      <c r="M66" s="27" t="s">
        <v>27</v>
      </c>
      <c r="N66" s="28" t="s">
        <v>28</v>
      </c>
      <c r="O66" s="94"/>
    </row>
    <row r="67" spans="2:15" ht="16.2" thickBot="1">
      <c r="B67" s="69"/>
      <c r="C67" s="31" t="s">
        <v>12</v>
      </c>
      <c r="D67" s="32">
        <v>182</v>
      </c>
      <c r="E67" s="33">
        <v>0.48793565683646112</v>
      </c>
      <c r="F67" s="32">
        <v>140</v>
      </c>
      <c r="G67" s="33">
        <v>0.50179211469534046</v>
      </c>
      <c r="H67" s="34">
        <v>0.30000000000000004</v>
      </c>
      <c r="I67" s="32">
        <v>113</v>
      </c>
      <c r="J67" s="34">
        <v>0.61061946902654873</v>
      </c>
      <c r="K67" s="32">
        <v>1431</v>
      </c>
      <c r="L67" s="33">
        <v>0.52804428044280438</v>
      </c>
      <c r="M67" s="32">
        <v>1099</v>
      </c>
      <c r="N67" s="33">
        <v>0.44368187323375052</v>
      </c>
      <c r="O67" s="34">
        <v>0.30209281164695168</v>
      </c>
    </row>
    <row r="68" spans="2:15" ht="16.2" thickBot="1">
      <c r="B68" s="70"/>
      <c r="C68" s="36" t="s">
        <v>9</v>
      </c>
      <c r="D68" s="37">
        <v>50</v>
      </c>
      <c r="E68" s="38">
        <v>0.13404825737265416</v>
      </c>
      <c r="F68" s="37">
        <v>45</v>
      </c>
      <c r="G68" s="38">
        <v>0.16129032258064516</v>
      </c>
      <c r="H68" s="39">
        <v>0.11111111111111116</v>
      </c>
      <c r="I68" s="37">
        <v>49</v>
      </c>
      <c r="J68" s="39">
        <v>2.0408163265306145E-2</v>
      </c>
      <c r="K68" s="37">
        <v>398</v>
      </c>
      <c r="L68" s="38">
        <v>0.14686346863468636</v>
      </c>
      <c r="M68" s="37">
        <v>435</v>
      </c>
      <c r="N68" s="38">
        <v>0.17561566410981025</v>
      </c>
      <c r="O68" s="39">
        <v>-8.5057471264367801E-2</v>
      </c>
    </row>
    <row r="69" spans="2:15" ht="16.2" thickBot="1">
      <c r="B69" s="70"/>
      <c r="C69" s="31" t="s">
        <v>4</v>
      </c>
      <c r="D69" s="32">
        <v>68</v>
      </c>
      <c r="E69" s="33">
        <v>0.18230563002680966</v>
      </c>
      <c r="F69" s="32">
        <v>41</v>
      </c>
      <c r="G69" s="33">
        <v>0.14695340501792115</v>
      </c>
      <c r="H69" s="34">
        <v>0.65853658536585358</v>
      </c>
      <c r="I69" s="32"/>
      <c r="J69" s="34"/>
      <c r="K69" s="32">
        <v>321</v>
      </c>
      <c r="L69" s="33">
        <v>0.11845018450184502</v>
      </c>
      <c r="M69" s="32">
        <v>491</v>
      </c>
      <c r="N69" s="33">
        <v>0.19822365765038352</v>
      </c>
      <c r="O69" s="34">
        <v>-0.34623217922606919</v>
      </c>
    </row>
    <row r="70" spans="2:15" ht="14.4" customHeight="1" thickBot="1">
      <c r="B70" s="70"/>
      <c r="C70" s="71" t="s">
        <v>40</v>
      </c>
      <c r="D70" s="37">
        <v>28</v>
      </c>
      <c r="E70" s="38">
        <v>7.5067024128686322E-2</v>
      </c>
      <c r="F70" s="37">
        <v>9</v>
      </c>
      <c r="G70" s="38">
        <v>3.2258064516129031E-2</v>
      </c>
      <c r="H70" s="39">
        <v>2.1111111111111112</v>
      </c>
      <c r="I70" s="37"/>
      <c r="J70" s="39"/>
      <c r="K70" s="37">
        <v>201</v>
      </c>
      <c r="L70" s="38">
        <v>7.4169741697416969E-2</v>
      </c>
      <c r="M70" s="37">
        <v>116</v>
      </c>
      <c r="N70" s="38">
        <v>4.6830843762616065E-2</v>
      </c>
      <c r="O70" s="39">
        <v>0.73275862068965525</v>
      </c>
    </row>
    <row r="71" spans="2:15" ht="14.4" customHeight="1" thickBot="1">
      <c r="B71" s="70"/>
      <c r="C71" s="72" t="s">
        <v>3</v>
      </c>
      <c r="D71" s="32">
        <v>14</v>
      </c>
      <c r="E71" s="33">
        <v>3.7533512064343161E-2</v>
      </c>
      <c r="F71" s="32">
        <v>20</v>
      </c>
      <c r="G71" s="33">
        <v>7.1684587813620068E-2</v>
      </c>
      <c r="H71" s="34">
        <v>-0.30000000000000004</v>
      </c>
      <c r="I71" s="32">
        <v>11</v>
      </c>
      <c r="J71" s="34">
        <v>0.27272727272727271</v>
      </c>
      <c r="K71" s="32">
        <v>138</v>
      </c>
      <c r="L71" s="33">
        <v>5.0922509225092248E-2</v>
      </c>
      <c r="M71" s="32">
        <v>110</v>
      </c>
      <c r="N71" s="33">
        <v>4.4408558740411788E-2</v>
      </c>
      <c r="O71" s="34">
        <v>0.25454545454545463</v>
      </c>
    </row>
    <row r="72" spans="2:15" ht="14.4" customHeight="1" thickBot="1">
      <c r="B72" s="70"/>
      <c r="C72" s="73" t="s">
        <v>11</v>
      </c>
      <c r="D72" s="37">
        <v>21</v>
      </c>
      <c r="E72" s="38">
        <v>5.6300268096514748E-2</v>
      </c>
      <c r="F72" s="37">
        <v>7</v>
      </c>
      <c r="G72" s="38">
        <v>2.5089605734767026E-2</v>
      </c>
      <c r="H72" s="39">
        <v>2</v>
      </c>
      <c r="I72" s="37">
        <v>19</v>
      </c>
      <c r="J72" s="39">
        <v>0.10526315789473695</v>
      </c>
      <c r="K72" s="37">
        <v>97</v>
      </c>
      <c r="L72" s="38">
        <v>3.5793357933579337E-2</v>
      </c>
      <c r="M72" s="37">
        <v>73</v>
      </c>
      <c r="N72" s="38">
        <v>2.9471134436818733E-2</v>
      </c>
      <c r="O72" s="39">
        <v>0.32876712328767121</v>
      </c>
    </row>
    <row r="73" spans="2:15" ht="14.4" customHeight="1" thickBot="1">
      <c r="B73" s="70"/>
      <c r="C73" s="31" t="s">
        <v>8</v>
      </c>
      <c r="D73" s="32">
        <v>3</v>
      </c>
      <c r="E73" s="33">
        <v>8.0428954423592495E-3</v>
      </c>
      <c r="F73" s="32">
        <v>3</v>
      </c>
      <c r="G73" s="33">
        <v>1.0752688172043012E-2</v>
      </c>
      <c r="H73" s="34">
        <v>0</v>
      </c>
      <c r="I73" s="32">
        <v>5</v>
      </c>
      <c r="J73" s="34">
        <v>-0.4</v>
      </c>
      <c r="K73" s="32">
        <v>24</v>
      </c>
      <c r="L73" s="33">
        <v>8.8560885608856086E-3</v>
      </c>
      <c r="M73" s="32">
        <v>12</v>
      </c>
      <c r="N73" s="33">
        <v>4.8445700444085587E-3</v>
      </c>
      <c r="O73" s="34">
        <v>1</v>
      </c>
    </row>
    <row r="74" spans="2:15" ht="16.2" thickBot="1">
      <c r="B74" s="70"/>
      <c r="C74" s="73" t="s">
        <v>29</v>
      </c>
      <c r="D74" s="37">
        <v>7</v>
      </c>
      <c r="E74" s="38">
        <v>1.876675603217158E-2</v>
      </c>
      <c r="F74" s="37">
        <v>14</v>
      </c>
      <c r="G74" s="38">
        <v>5.0179211469534052E-2</v>
      </c>
      <c r="H74" s="39">
        <v>-0.5</v>
      </c>
      <c r="I74" s="37">
        <v>12</v>
      </c>
      <c r="J74" s="39">
        <v>-0.41666666666666663</v>
      </c>
      <c r="K74" s="37">
        <v>100</v>
      </c>
      <c r="L74" s="38">
        <v>3.6900369003690037E-2</v>
      </c>
      <c r="M74" s="37">
        <v>141</v>
      </c>
      <c r="N74" s="38">
        <v>5.6923698021800556E-2</v>
      </c>
      <c r="O74" s="39">
        <v>-0.29078014184397161</v>
      </c>
    </row>
    <row r="75" spans="2:15" ht="15" customHeight="1" thickBot="1">
      <c r="B75" s="54" t="s">
        <v>5</v>
      </c>
      <c r="C75" s="54" t="s">
        <v>30</v>
      </c>
      <c r="D75" s="40">
        <v>373</v>
      </c>
      <c r="E75" s="41">
        <v>1</v>
      </c>
      <c r="F75" s="40">
        <v>279</v>
      </c>
      <c r="G75" s="41">
        <v>1</v>
      </c>
      <c r="H75" s="42">
        <v>0.33691756272401441</v>
      </c>
      <c r="I75" s="40">
        <v>209</v>
      </c>
      <c r="J75" s="41">
        <v>-1.8909819370861354</v>
      </c>
      <c r="K75" s="40">
        <v>2710</v>
      </c>
      <c r="L75" s="41">
        <v>0.99999999999999978</v>
      </c>
      <c r="M75" s="40">
        <v>2477</v>
      </c>
      <c r="N75" s="41">
        <v>0.99999999999999967</v>
      </c>
      <c r="O75" s="42">
        <v>9.4065401695599515E-2</v>
      </c>
    </row>
    <row r="76" spans="2:15" ht="16.2" thickBot="1">
      <c r="B76" s="69"/>
      <c r="C76" s="31" t="s">
        <v>8</v>
      </c>
      <c r="D76" s="32">
        <v>159</v>
      </c>
      <c r="E76" s="33">
        <v>0.26324503311258279</v>
      </c>
      <c r="F76" s="32">
        <v>102</v>
      </c>
      <c r="G76" s="33">
        <v>0.16037735849056603</v>
      </c>
      <c r="H76" s="34">
        <v>0.55882352941176472</v>
      </c>
      <c r="I76" s="32">
        <v>163</v>
      </c>
      <c r="J76" s="34">
        <v>-2.4539877300613466E-2</v>
      </c>
      <c r="K76" s="32">
        <v>1388</v>
      </c>
      <c r="L76" s="33">
        <v>0.23191311612364243</v>
      </c>
      <c r="M76" s="32">
        <v>868</v>
      </c>
      <c r="N76" s="33">
        <v>0.16451857467778619</v>
      </c>
      <c r="O76" s="34">
        <v>0.59907834101382496</v>
      </c>
    </row>
    <row r="77" spans="2:15" ht="15" customHeight="1" thickBot="1">
      <c r="B77" s="70"/>
      <c r="C77" s="36" t="s">
        <v>9</v>
      </c>
      <c r="D77" s="37">
        <v>72</v>
      </c>
      <c r="E77" s="38">
        <v>0.11920529801324503</v>
      </c>
      <c r="F77" s="37">
        <v>79</v>
      </c>
      <c r="G77" s="38">
        <v>0.12421383647798742</v>
      </c>
      <c r="H77" s="39">
        <v>-8.8607594936708889E-2</v>
      </c>
      <c r="I77" s="37">
        <v>119</v>
      </c>
      <c r="J77" s="39">
        <v>-0.39495798319327735</v>
      </c>
      <c r="K77" s="37">
        <v>1113</v>
      </c>
      <c r="L77" s="38">
        <v>0.18596491228070175</v>
      </c>
      <c r="M77" s="37">
        <v>856</v>
      </c>
      <c r="N77" s="38">
        <v>0.16224412433661864</v>
      </c>
      <c r="O77" s="39">
        <v>0.30023364485981308</v>
      </c>
    </row>
    <row r="78" spans="2:15" ht="16.2" thickBot="1">
      <c r="B78" s="70"/>
      <c r="C78" s="31" t="s">
        <v>10</v>
      </c>
      <c r="D78" s="32">
        <v>142</v>
      </c>
      <c r="E78" s="33">
        <v>0.23509933774834438</v>
      </c>
      <c r="F78" s="32">
        <v>169</v>
      </c>
      <c r="G78" s="33">
        <v>0.26572327044025157</v>
      </c>
      <c r="H78" s="34">
        <v>-0.15976331360946749</v>
      </c>
      <c r="I78" s="32">
        <v>118</v>
      </c>
      <c r="J78" s="34">
        <v>0.20338983050847448</v>
      </c>
      <c r="K78" s="32">
        <v>1060</v>
      </c>
      <c r="L78" s="33">
        <v>0.17710944026733499</v>
      </c>
      <c r="M78" s="32">
        <v>1085</v>
      </c>
      <c r="N78" s="33">
        <v>0.20564821834723276</v>
      </c>
      <c r="O78" s="34">
        <v>-2.3041474654377891E-2</v>
      </c>
    </row>
    <row r="79" spans="2:15" ht="15" customHeight="1" thickBot="1">
      <c r="B79" s="70"/>
      <c r="C79" s="71" t="s">
        <v>4</v>
      </c>
      <c r="D79" s="37">
        <v>82</v>
      </c>
      <c r="E79" s="38">
        <v>0.13576158940397351</v>
      </c>
      <c r="F79" s="37">
        <v>115</v>
      </c>
      <c r="G79" s="38">
        <v>0.18081761006289307</v>
      </c>
      <c r="H79" s="39">
        <v>-0.28695652173913044</v>
      </c>
      <c r="I79" s="37">
        <v>82</v>
      </c>
      <c r="J79" s="39">
        <v>0</v>
      </c>
      <c r="K79" s="37">
        <v>961</v>
      </c>
      <c r="L79" s="38">
        <v>0.16056808688387636</v>
      </c>
      <c r="M79" s="37">
        <v>1005</v>
      </c>
      <c r="N79" s="38">
        <v>0.1904852160727824</v>
      </c>
      <c r="O79" s="39">
        <v>-4.3781094527363229E-2</v>
      </c>
    </row>
    <row r="80" spans="2:15" ht="16.2" thickBot="1">
      <c r="B80" s="70"/>
      <c r="C80" s="72" t="s">
        <v>3</v>
      </c>
      <c r="D80" s="32">
        <v>52</v>
      </c>
      <c r="E80" s="33">
        <v>8.6092715231788075E-2</v>
      </c>
      <c r="F80" s="32">
        <v>88</v>
      </c>
      <c r="G80" s="33">
        <v>0.13836477987421383</v>
      </c>
      <c r="H80" s="34">
        <v>-0.40909090909090906</v>
      </c>
      <c r="I80" s="32">
        <v>44</v>
      </c>
      <c r="J80" s="34">
        <v>0.18181818181818188</v>
      </c>
      <c r="K80" s="32">
        <v>688</v>
      </c>
      <c r="L80" s="33">
        <v>0.11495405179615706</v>
      </c>
      <c r="M80" s="32">
        <v>903</v>
      </c>
      <c r="N80" s="33">
        <v>0.17115238817285822</v>
      </c>
      <c r="O80" s="34">
        <v>-0.23809523809523814</v>
      </c>
    </row>
    <row r="81" spans="2:15" ht="15" customHeight="1" thickBot="1">
      <c r="B81" s="70"/>
      <c r="C81" s="73" t="s">
        <v>11</v>
      </c>
      <c r="D81" s="37">
        <v>73</v>
      </c>
      <c r="E81" s="38">
        <v>0.12086092715231789</v>
      </c>
      <c r="F81" s="37">
        <v>67</v>
      </c>
      <c r="G81" s="38">
        <v>0.10534591194968554</v>
      </c>
      <c r="H81" s="39">
        <v>8.9552238805970186E-2</v>
      </c>
      <c r="I81" s="37">
        <v>69</v>
      </c>
      <c r="J81" s="39">
        <v>5.7971014492753659E-2</v>
      </c>
      <c r="K81" s="37">
        <v>584</v>
      </c>
      <c r="L81" s="38">
        <v>9.7577276524644943E-2</v>
      </c>
      <c r="M81" s="37">
        <v>397</v>
      </c>
      <c r="N81" s="38">
        <v>7.5246398786959823E-2</v>
      </c>
      <c r="O81" s="39">
        <v>0.47103274559193964</v>
      </c>
    </row>
    <row r="82" spans="2:15" ht="15" customHeight="1" thickBot="1">
      <c r="B82" s="70"/>
      <c r="C82" s="31" t="s">
        <v>12</v>
      </c>
      <c r="D82" s="32">
        <v>19</v>
      </c>
      <c r="E82" s="33">
        <v>3.1456953642384107E-2</v>
      </c>
      <c r="F82" s="32">
        <v>9</v>
      </c>
      <c r="G82" s="33">
        <v>1.4150943396226415E-2</v>
      </c>
      <c r="H82" s="34">
        <v>1.1111111111111112</v>
      </c>
      <c r="I82" s="32">
        <v>8</v>
      </c>
      <c r="J82" s="34">
        <v>1.375</v>
      </c>
      <c r="K82" s="32">
        <v>150</v>
      </c>
      <c r="L82" s="33">
        <v>2.5062656641604009E-2</v>
      </c>
      <c r="M82" s="32">
        <v>114</v>
      </c>
      <c r="N82" s="33">
        <v>2.1607278241091737E-2</v>
      </c>
      <c r="O82" s="34">
        <v>0.31578947368421062</v>
      </c>
    </row>
    <row r="83" spans="2:15" ht="15" customHeight="1" thickBot="1">
      <c r="B83" s="70"/>
      <c r="C83" s="73" t="s">
        <v>29</v>
      </c>
      <c r="D83" s="37">
        <v>5</v>
      </c>
      <c r="E83" s="38">
        <v>8.2781456953642391E-3</v>
      </c>
      <c r="F83" s="37">
        <v>7</v>
      </c>
      <c r="G83" s="38">
        <v>1.10062893081761E-2</v>
      </c>
      <c r="H83" s="39">
        <v>-0.2857142857142857</v>
      </c>
      <c r="I83" s="37">
        <v>4</v>
      </c>
      <c r="J83" s="39">
        <v>0.25</v>
      </c>
      <c r="K83" s="37">
        <v>41</v>
      </c>
      <c r="L83" s="38">
        <v>6.8504594820384297E-3</v>
      </c>
      <c r="M83" s="37">
        <v>48</v>
      </c>
      <c r="N83" s="38">
        <v>9.0978013646702046E-3</v>
      </c>
      <c r="O83" s="39">
        <v>-0.14583333333333337</v>
      </c>
    </row>
    <row r="84" spans="2:15" ht="15" customHeight="1" thickBot="1">
      <c r="B84" s="54" t="s">
        <v>6</v>
      </c>
      <c r="C84" s="54" t="s">
        <v>30</v>
      </c>
      <c r="D84" s="40">
        <v>604</v>
      </c>
      <c r="E84" s="41">
        <v>1</v>
      </c>
      <c r="F84" s="40">
        <v>636</v>
      </c>
      <c r="G84" s="41">
        <v>1</v>
      </c>
      <c r="H84" s="42">
        <v>-5.031446540880502E-2</v>
      </c>
      <c r="I84" s="40">
        <v>607</v>
      </c>
      <c r="J84" s="41">
        <v>-4.9423393739703725E-3</v>
      </c>
      <c r="K84" s="40">
        <v>5985</v>
      </c>
      <c r="L84" s="41">
        <v>1</v>
      </c>
      <c r="M84" s="40">
        <v>5276</v>
      </c>
      <c r="N84" s="41">
        <v>1</v>
      </c>
      <c r="O84" s="42">
        <v>0.13438210765731617</v>
      </c>
    </row>
    <row r="85" spans="2:15" ht="16.2" thickBot="1">
      <c r="B85" s="54" t="s">
        <v>50</v>
      </c>
      <c r="C85" s="54" t="s">
        <v>30</v>
      </c>
      <c r="D85" s="40">
        <v>4</v>
      </c>
      <c r="E85" s="41">
        <v>1</v>
      </c>
      <c r="F85" s="40">
        <v>1</v>
      </c>
      <c r="G85" s="41">
        <v>1</v>
      </c>
      <c r="H85" s="42">
        <v>3</v>
      </c>
      <c r="I85" s="40">
        <v>5</v>
      </c>
      <c r="J85" s="41">
        <v>-0.19999999999999996</v>
      </c>
      <c r="K85" s="40">
        <v>22</v>
      </c>
      <c r="L85" s="41">
        <v>1</v>
      </c>
      <c r="M85" s="40">
        <v>41</v>
      </c>
      <c r="N85" s="41">
        <v>1</v>
      </c>
      <c r="O85" s="42">
        <v>-0.46341463414634143</v>
      </c>
    </row>
    <row r="86" spans="2:15" ht="15" customHeight="1" thickBot="1">
      <c r="B86" s="83"/>
      <c r="C86" s="84" t="s">
        <v>30</v>
      </c>
      <c r="D86" s="44">
        <v>981</v>
      </c>
      <c r="E86" s="45">
        <v>1</v>
      </c>
      <c r="F86" s="44">
        <v>916</v>
      </c>
      <c r="G86" s="45">
        <v>1</v>
      </c>
      <c r="H86" s="46">
        <v>7.0960698689956248E-2</v>
      </c>
      <c r="I86" s="44">
        <v>893</v>
      </c>
      <c r="J86" s="46">
        <v>9.85442329227324E-2</v>
      </c>
      <c r="K86" s="44">
        <v>8717</v>
      </c>
      <c r="L86" s="45">
        <v>1</v>
      </c>
      <c r="M86" s="44">
        <v>7794</v>
      </c>
      <c r="N86" s="45">
        <v>1</v>
      </c>
      <c r="O86" s="46">
        <v>0.11842442904798567</v>
      </c>
    </row>
    <row r="87" spans="2:15" ht="15.6">
      <c r="B87" s="76" t="s">
        <v>42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18 O18">
    <cfRule type="cellIs" dxfId="137" priority="54" operator="lessThan">
      <formula>0</formula>
    </cfRule>
  </conditionalFormatting>
  <conditionalFormatting sqref="H28 O28">
    <cfRule type="cellIs" dxfId="136" priority="53" operator="lessThan">
      <formula>0</formula>
    </cfRule>
  </conditionalFormatting>
  <conditionalFormatting sqref="H29 O29">
    <cfRule type="cellIs" dxfId="135" priority="52" operator="lessThan">
      <formula>0</formula>
    </cfRule>
  </conditionalFormatting>
  <conditionalFormatting sqref="J10:J16 O10:O16 H10:H16">
    <cfRule type="cellIs" dxfId="134" priority="51" operator="lessThan">
      <formula>0</formula>
    </cfRule>
  </conditionalFormatting>
  <conditionalFormatting sqref="L10:L16 N10:O16 D10:E16 G10:J16">
    <cfRule type="cellIs" dxfId="133" priority="50" operator="equal">
      <formula>0</formula>
    </cfRule>
  </conditionalFormatting>
  <conditionalFormatting sqref="F10:F16">
    <cfRule type="cellIs" dxfId="132" priority="49" operator="equal">
      <formula>0</formula>
    </cfRule>
  </conditionalFormatting>
  <conditionalFormatting sqref="K10:K16">
    <cfRule type="cellIs" dxfId="131" priority="48" operator="equal">
      <formula>0</formula>
    </cfRule>
  </conditionalFormatting>
  <conditionalFormatting sqref="M10:M16">
    <cfRule type="cellIs" dxfId="130" priority="47" operator="equal">
      <formula>0</formula>
    </cfRule>
  </conditionalFormatting>
  <conditionalFormatting sqref="J19:J27 O19:O27 H19:H27">
    <cfRule type="cellIs" dxfId="129" priority="46" operator="lessThan">
      <formula>0</formula>
    </cfRule>
  </conditionalFormatting>
  <conditionalFormatting sqref="L19:L27 N19:O27 D19:E27 G19:J27">
    <cfRule type="cellIs" dxfId="128" priority="45" operator="equal">
      <formula>0</formula>
    </cfRule>
  </conditionalFormatting>
  <conditionalFormatting sqref="F19:F27">
    <cfRule type="cellIs" dxfId="127" priority="44" operator="equal">
      <formula>0</formula>
    </cfRule>
  </conditionalFormatting>
  <conditionalFormatting sqref="K19:K27">
    <cfRule type="cellIs" dxfId="126" priority="43" operator="equal">
      <formula>0</formula>
    </cfRule>
  </conditionalFormatting>
  <conditionalFormatting sqref="M19:M27">
    <cfRule type="cellIs" dxfId="125" priority="42" operator="equal">
      <formula>0</formula>
    </cfRule>
  </conditionalFormatting>
  <conditionalFormatting sqref="J17 O17 H17">
    <cfRule type="cellIs" dxfId="124" priority="41" operator="lessThan">
      <formula>0</formula>
    </cfRule>
  </conditionalFormatting>
  <conditionalFormatting sqref="L17 N17:O17 D17:E17 G17:J17">
    <cfRule type="cellIs" dxfId="123" priority="40" operator="equal">
      <formula>0</formula>
    </cfRule>
  </conditionalFormatting>
  <conditionalFormatting sqref="F17">
    <cfRule type="cellIs" dxfId="122" priority="39" operator="equal">
      <formula>0</formula>
    </cfRule>
  </conditionalFormatting>
  <conditionalFormatting sqref="K17">
    <cfRule type="cellIs" dxfId="121" priority="38" operator="equal">
      <formula>0</formula>
    </cfRule>
  </conditionalFormatting>
  <conditionalFormatting sqref="M17">
    <cfRule type="cellIs" dxfId="120" priority="37" operator="equal">
      <formula>0</formula>
    </cfRule>
  </conditionalFormatting>
  <conditionalFormatting sqref="J42:J43 O42:O43 H42:H43">
    <cfRule type="cellIs" dxfId="119" priority="36" operator="lessThan">
      <formula>0</formula>
    </cfRule>
  </conditionalFormatting>
  <conditionalFormatting sqref="L42:L43 N42:O43 D42:E43 G42:J43">
    <cfRule type="cellIs" dxfId="118" priority="35" operator="equal">
      <formula>0</formula>
    </cfRule>
  </conditionalFormatting>
  <conditionalFormatting sqref="F42:F43">
    <cfRule type="cellIs" dxfId="117" priority="34" operator="equal">
      <formula>0</formula>
    </cfRule>
  </conditionalFormatting>
  <conditionalFormatting sqref="K42:K43">
    <cfRule type="cellIs" dxfId="116" priority="33" operator="equal">
      <formula>0</formula>
    </cfRule>
  </conditionalFormatting>
  <conditionalFormatting sqref="M42:M43">
    <cfRule type="cellIs" dxfId="115" priority="32" operator="equal">
      <formula>0</formula>
    </cfRule>
  </conditionalFormatting>
  <conditionalFormatting sqref="H44 O44">
    <cfRule type="cellIs" dxfId="114" priority="31" operator="lessThan">
      <formula>0</formula>
    </cfRule>
  </conditionalFormatting>
  <conditionalFormatting sqref="J45:J52 O45:O52 H45:H52">
    <cfRule type="cellIs" dxfId="113" priority="30" operator="lessThan">
      <formula>0</formula>
    </cfRule>
  </conditionalFormatting>
  <conditionalFormatting sqref="L45:L52 N45:O52 D45:E52 G45:J52">
    <cfRule type="cellIs" dxfId="112" priority="29" operator="equal">
      <formula>0</formula>
    </cfRule>
  </conditionalFormatting>
  <conditionalFormatting sqref="F45:F52">
    <cfRule type="cellIs" dxfId="111" priority="28" operator="equal">
      <formula>0</formula>
    </cfRule>
  </conditionalFormatting>
  <conditionalFormatting sqref="K45:K52">
    <cfRule type="cellIs" dxfId="110" priority="27" operator="equal">
      <formula>0</formula>
    </cfRule>
  </conditionalFormatting>
  <conditionalFormatting sqref="M45:M52">
    <cfRule type="cellIs" dxfId="109" priority="26" operator="equal">
      <formula>0</formula>
    </cfRule>
  </conditionalFormatting>
  <conditionalFormatting sqref="J53 O53 H53">
    <cfRule type="cellIs" dxfId="108" priority="25" operator="lessThan">
      <formula>0</formula>
    </cfRule>
  </conditionalFormatting>
  <conditionalFormatting sqref="L53 N53:O53 D53:E53 G53:J53">
    <cfRule type="cellIs" dxfId="107" priority="24" operator="equal">
      <formula>0</formula>
    </cfRule>
  </conditionalFormatting>
  <conditionalFormatting sqref="F53">
    <cfRule type="cellIs" dxfId="106" priority="23" operator="equal">
      <formula>0</formula>
    </cfRule>
  </conditionalFormatting>
  <conditionalFormatting sqref="K53">
    <cfRule type="cellIs" dxfId="105" priority="22" operator="equal">
      <formula>0</formula>
    </cfRule>
  </conditionalFormatting>
  <conditionalFormatting sqref="M53">
    <cfRule type="cellIs" dxfId="104" priority="21" operator="equal">
      <formula>0</formula>
    </cfRule>
  </conditionalFormatting>
  <conditionalFormatting sqref="H54 O54">
    <cfRule type="cellIs" dxfId="103" priority="20" operator="lessThan">
      <formula>0</formula>
    </cfRule>
  </conditionalFormatting>
  <conditionalFormatting sqref="H55 O55">
    <cfRule type="cellIs" dxfId="102" priority="19" operator="lessThan">
      <formula>0</formula>
    </cfRule>
  </conditionalFormatting>
  <conditionalFormatting sqref="J67:J73 O67:O73 H67:H73">
    <cfRule type="cellIs" dxfId="101" priority="18" operator="lessThan">
      <formula>0</formula>
    </cfRule>
  </conditionalFormatting>
  <conditionalFormatting sqref="L67:L73 N67:O73 D67:E73 G67:J73">
    <cfRule type="cellIs" dxfId="100" priority="17" operator="equal">
      <formula>0</formula>
    </cfRule>
  </conditionalFormatting>
  <conditionalFormatting sqref="F67:F73">
    <cfRule type="cellIs" dxfId="99" priority="16" operator="equal">
      <formula>0</formula>
    </cfRule>
  </conditionalFormatting>
  <conditionalFormatting sqref="K67:K73">
    <cfRule type="cellIs" dxfId="98" priority="15" operator="equal">
      <formula>0</formula>
    </cfRule>
  </conditionalFormatting>
  <conditionalFormatting sqref="M67:M73">
    <cfRule type="cellIs" dxfId="97" priority="14" operator="equal">
      <formula>0</formula>
    </cfRule>
  </conditionalFormatting>
  <conditionalFormatting sqref="J74 O74 H74">
    <cfRule type="cellIs" dxfId="96" priority="13" operator="lessThan">
      <formula>0</formula>
    </cfRule>
  </conditionalFormatting>
  <conditionalFormatting sqref="L74 N74:O74 D74:E74 G74:J74">
    <cfRule type="cellIs" dxfId="95" priority="12" operator="equal">
      <formula>0</formula>
    </cfRule>
  </conditionalFormatting>
  <conditionalFormatting sqref="F74">
    <cfRule type="cellIs" dxfId="94" priority="11" operator="equal">
      <formula>0</formula>
    </cfRule>
  </conditionalFormatting>
  <conditionalFormatting sqref="K74">
    <cfRule type="cellIs" dxfId="93" priority="10" operator="equal">
      <formula>0</formula>
    </cfRule>
  </conditionalFormatting>
  <conditionalFormatting sqref="M74">
    <cfRule type="cellIs" dxfId="92" priority="9" operator="equal">
      <formula>0</formula>
    </cfRule>
  </conditionalFormatting>
  <conditionalFormatting sqref="H75 O75">
    <cfRule type="cellIs" dxfId="91" priority="8" operator="lessThan">
      <formula>0</formula>
    </cfRule>
  </conditionalFormatting>
  <conditionalFormatting sqref="J76:J83 O76:O83 H76:H83">
    <cfRule type="cellIs" dxfId="90" priority="7" operator="lessThan">
      <formula>0</formula>
    </cfRule>
  </conditionalFormatting>
  <conditionalFormatting sqref="L76:L83 N76:O83 D76:E83 G76:J83">
    <cfRule type="cellIs" dxfId="89" priority="6" operator="equal">
      <formula>0</formula>
    </cfRule>
  </conditionalFormatting>
  <conditionalFormatting sqref="F76:F83">
    <cfRule type="cellIs" dxfId="88" priority="5" operator="equal">
      <formula>0</formula>
    </cfRule>
  </conditionalFormatting>
  <conditionalFormatting sqref="K76:K83">
    <cfRule type="cellIs" dxfId="87" priority="4" operator="equal">
      <formula>0</formula>
    </cfRule>
  </conditionalFormatting>
  <conditionalFormatting sqref="M76:M83">
    <cfRule type="cellIs" dxfId="86" priority="3" operator="equal">
      <formula>0</formula>
    </cfRule>
  </conditionalFormatting>
  <conditionalFormatting sqref="H84 O84">
    <cfRule type="cellIs" dxfId="85" priority="2" operator="lessThan">
      <formula>0</formula>
    </cfRule>
  </conditionalFormatting>
  <conditionalFormatting sqref="H85 O85">
    <cfRule type="cellIs" dxfId="8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9" width="9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8"/>
      <c r="O1" s="20">
        <v>44930</v>
      </c>
    </row>
    <row r="2" spans="2:15" ht="15.6">
      <c r="B2" s="110" t="s">
        <v>19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5"/>
    </row>
    <row r="3" spans="2:15" ht="16.2" thickBot="1">
      <c r="B3" s="111" t="s">
        <v>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" t="s">
        <v>35</v>
      </c>
    </row>
    <row r="4" spans="2:15" ht="14.4" customHeight="1">
      <c r="B4" s="101" t="s">
        <v>21</v>
      </c>
      <c r="C4" s="103" t="s">
        <v>1</v>
      </c>
      <c r="D4" s="105" t="s">
        <v>91</v>
      </c>
      <c r="E4" s="105"/>
      <c r="F4" s="105"/>
      <c r="G4" s="105"/>
      <c r="H4" s="106"/>
      <c r="I4" s="109" t="s">
        <v>86</v>
      </c>
      <c r="J4" s="106"/>
      <c r="K4" s="109" t="s">
        <v>93</v>
      </c>
      <c r="L4" s="105"/>
      <c r="M4" s="105"/>
      <c r="N4" s="105"/>
      <c r="O4" s="115"/>
    </row>
    <row r="5" spans="2:15" ht="14.4" customHeight="1" thickBot="1">
      <c r="B5" s="102"/>
      <c r="C5" s="104"/>
      <c r="D5" s="113" t="s">
        <v>92</v>
      </c>
      <c r="E5" s="113"/>
      <c r="F5" s="113"/>
      <c r="G5" s="113"/>
      <c r="H5" s="116"/>
      <c r="I5" s="112" t="s">
        <v>87</v>
      </c>
      <c r="J5" s="116"/>
      <c r="K5" s="112" t="s">
        <v>94</v>
      </c>
      <c r="L5" s="113"/>
      <c r="M5" s="113"/>
      <c r="N5" s="113"/>
      <c r="O5" s="114"/>
    </row>
    <row r="6" spans="2:15" ht="14.4" customHeight="1">
      <c r="B6" s="102"/>
      <c r="C6" s="104"/>
      <c r="D6" s="97">
        <v>2022</v>
      </c>
      <c r="E6" s="98"/>
      <c r="F6" s="97">
        <v>2021</v>
      </c>
      <c r="G6" s="98"/>
      <c r="H6" s="87" t="s">
        <v>22</v>
      </c>
      <c r="I6" s="107">
        <v>2022</v>
      </c>
      <c r="J6" s="107" t="s">
        <v>88</v>
      </c>
      <c r="K6" s="97">
        <v>2022</v>
      </c>
      <c r="L6" s="98"/>
      <c r="M6" s="97">
        <v>2021</v>
      </c>
      <c r="N6" s="98"/>
      <c r="O6" s="87" t="s">
        <v>22</v>
      </c>
    </row>
    <row r="7" spans="2:15" ht="15" customHeight="1" thickBot="1">
      <c r="B7" s="89" t="s">
        <v>21</v>
      </c>
      <c r="C7" s="91" t="s">
        <v>24</v>
      </c>
      <c r="D7" s="99"/>
      <c r="E7" s="100"/>
      <c r="F7" s="99"/>
      <c r="G7" s="100"/>
      <c r="H7" s="88"/>
      <c r="I7" s="108"/>
      <c r="J7" s="108"/>
      <c r="K7" s="99"/>
      <c r="L7" s="100"/>
      <c r="M7" s="99"/>
      <c r="N7" s="100"/>
      <c r="O7" s="88"/>
    </row>
    <row r="8" spans="2:15" ht="15" customHeight="1">
      <c r="B8" s="89"/>
      <c r="C8" s="91"/>
      <c r="D8" s="24" t="s">
        <v>25</v>
      </c>
      <c r="E8" s="26" t="s">
        <v>2</v>
      </c>
      <c r="F8" s="24" t="s">
        <v>25</v>
      </c>
      <c r="G8" s="26" t="s">
        <v>2</v>
      </c>
      <c r="H8" s="93" t="s">
        <v>26</v>
      </c>
      <c r="I8" s="25" t="s">
        <v>25</v>
      </c>
      <c r="J8" s="95" t="s">
        <v>89</v>
      </c>
      <c r="K8" s="24" t="s">
        <v>25</v>
      </c>
      <c r="L8" s="26" t="s">
        <v>2</v>
      </c>
      <c r="M8" s="24" t="s">
        <v>25</v>
      </c>
      <c r="N8" s="26" t="s">
        <v>2</v>
      </c>
      <c r="O8" s="93" t="s">
        <v>26</v>
      </c>
    </row>
    <row r="9" spans="2:15" ht="15" customHeight="1" thickBot="1">
      <c r="B9" s="90"/>
      <c r="C9" s="92"/>
      <c r="D9" s="27" t="s">
        <v>27</v>
      </c>
      <c r="E9" s="28" t="s">
        <v>28</v>
      </c>
      <c r="F9" s="27" t="s">
        <v>27</v>
      </c>
      <c r="G9" s="28" t="s">
        <v>28</v>
      </c>
      <c r="H9" s="94"/>
      <c r="I9" s="29" t="s">
        <v>27</v>
      </c>
      <c r="J9" s="96"/>
      <c r="K9" s="27" t="s">
        <v>27</v>
      </c>
      <c r="L9" s="28" t="s">
        <v>28</v>
      </c>
      <c r="M9" s="27" t="s">
        <v>27</v>
      </c>
      <c r="N9" s="28" t="s">
        <v>28</v>
      </c>
      <c r="O9" s="94"/>
    </row>
    <row r="10" spans="2:15" ht="16.2" thickBot="1">
      <c r="B10" s="69"/>
      <c r="C10" s="31" t="s">
        <v>9</v>
      </c>
      <c r="D10" s="32">
        <v>40</v>
      </c>
      <c r="E10" s="33">
        <v>0.61538461538461542</v>
      </c>
      <c r="F10" s="32">
        <v>34</v>
      </c>
      <c r="G10" s="33">
        <v>0.69387755102040816</v>
      </c>
      <c r="H10" s="34">
        <v>0.17647058823529416</v>
      </c>
      <c r="I10" s="32">
        <v>23</v>
      </c>
      <c r="J10" s="34">
        <v>0.73913043478260865</v>
      </c>
      <c r="K10" s="32">
        <v>186</v>
      </c>
      <c r="L10" s="33">
        <v>0.5636363636363636</v>
      </c>
      <c r="M10" s="32">
        <v>254</v>
      </c>
      <c r="N10" s="33">
        <v>0.56070640176600439</v>
      </c>
      <c r="O10" s="34">
        <v>-0.26771653543307083</v>
      </c>
    </row>
    <row r="11" spans="2:15" ht="16.2" thickBot="1">
      <c r="B11" s="70"/>
      <c r="C11" s="36" t="s">
        <v>12</v>
      </c>
      <c r="D11" s="37">
        <v>10</v>
      </c>
      <c r="E11" s="38">
        <v>0.15384615384615385</v>
      </c>
      <c r="F11" s="37">
        <v>4</v>
      </c>
      <c r="G11" s="38">
        <v>8.1632653061224483E-2</v>
      </c>
      <c r="H11" s="39">
        <v>1.5</v>
      </c>
      <c r="I11" s="37">
        <v>2</v>
      </c>
      <c r="J11" s="39">
        <v>4</v>
      </c>
      <c r="K11" s="37">
        <v>43</v>
      </c>
      <c r="L11" s="38">
        <v>0.13030303030303031</v>
      </c>
      <c r="M11" s="37">
        <v>64</v>
      </c>
      <c r="N11" s="38">
        <v>0.141280353200883</v>
      </c>
      <c r="O11" s="39">
        <v>-0.328125</v>
      </c>
    </row>
    <row r="12" spans="2:15" ht="16.2" thickBot="1">
      <c r="B12" s="70"/>
      <c r="C12" s="31" t="s">
        <v>11</v>
      </c>
      <c r="D12" s="32">
        <v>7</v>
      </c>
      <c r="E12" s="33">
        <v>0.1076923076923077</v>
      </c>
      <c r="F12" s="32">
        <v>0</v>
      </c>
      <c r="G12" s="33">
        <v>0</v>
      </c>
      <c r="H12" s="34"/>
      <c r="I12" s="32">
        <v>7</v>
      </c>
      <c r="J12" s="34">
        <v>0</v>
      </c>
      <c r="K12" s="32">
        <v>21</v>
      </c>
      <c r="L12" s="33">
        <v>6.363636363636363E-2</v>
      </c>
      <c r="M12" s="32">
        <v>12</v>
      </c>
      <c r="N12" s="33">
        <v>2.6490066225165563E-2</v>
      </c>
      <c r="O12" s="34">
        <v>0.75</v>
      </c>
    </row>
    <row r="13" spans="2:15" ht="16.2" thickBot="1">
      <c r="B13" s="70"/>
      <c r="C13" s="71" t="s">
        <v>17</v>
      </c>
      <c r="D13" s="37">
        <v>0</v>
      </c>
      <c r="E13" s="38">
        <v>0</v>
      </c>
      <c r="F13" s="37">
        <v>3</v>
      </c>
      <c r="G13" s="38">
        <v>6.1224489795918366E-2</v>
      </c>
      <c r="H13" s="39">
        <v>-1</v>
      </c>
      <c r="I13" s="37">
        <v>0</v>
      </c>
      <c r="J13" s="39"/>
      <c r="K13" s="37">
        <v>19</v>
      </c>
      <c r="L13" s="38">
        <v>5.7575757575757579E-2</v>
      </c>
      <c r="M13" s="37">
        <v>32</v>
      </c>
      <c r="N13" s="38">
        <v>7.0640176600441501E-2</v>
      </c>
      <c r="O13" s="39">
        <v>-0.40625</v>
      </c>
    </row>
    <row r="14" spans="2:15" ht="16.2" thickBot="1">
      <c r="B14" s="70"/>
      <c r="C14" s="72" t="s">
        <v>70</v>
      </c>
      <c r="D14" s="32">
        <v>3</v>
      </c>
      <c r="E14" s="33">
        <v>4.6153846153846156E-2</v>
      </c>
      <c r="F14" s="32">
        <v>2</v>
      </c>
      <c r="G14" s="33">
        <v>4.0816326530612242E-2</v>
      </c>
      <c r="H14" s="34">
        <v>0.5</v>
      </c>
      <c r="I14" s="32">
        <v>2</v>
      </c>
      <c r="J14" s="34">
        <v>0.5</v>
      </c>
      <c r="K14" s="32">
        <v>17</v>
      </c>
      <c r="L14" s="33">
        <v>5.1515151515151514E-2</v>
      </c>
      <c r="M14" s="32">
        <v>20</v>
      </c>
      <c r="N14" s="33">
        <v>4.4150110375275942E-2</v>
      </c>
      <c r="O14" s="34">
        <v>-0.15000000000000002</v>
      </c>
    </row>
    <row r="15" spans="2:15" ht="16.2" thickBot="1">
      <c r="B15" s="70"/>
      <c r="C15" s="73" t="s">
        <v>82</v>
      </c>
      <c r="D15" s="37">
        <v>2</v>
      </c>
      <c r="E15" s="38">
        <v>3.0769230769230771E-2</v>
      </c>
      <c r="F15" s="37">
        <v>3</v>
      </c>
      <c r="G15" s="38">
        <v>6.1224489795918366E-2</v>
      </c>
      <c r="H15" s="39">
        <v>-0.33333333333333337</v>
      </c>
      <c r="I15" s="37">
        <v>4</v>
      </c>
      <c r="J15" s="39">
        <v>-0.5</v>
      </c>
      <c r="K15" s="37">
        <v>13</v>
      </c>
      <c r="L15" s="38">
        <v>3.9393939393939391E-2</v>
      </c>
      <c r="M15" s="37">
        <v>7</v>
      </c>
      <c r="N15" s="38">
        <v>1.5452538631346579E-2</v>
      </c>
      <c r="O15" s="39">
        <v>0.85714285714285721</v>
      </c>
    </row>
    <row r="16" spans="2:15" ht="16.2" thickBot="1">
      <c r="B16" s="70"/>
      <c r="C16" s="31" t="s">
        <v>95</v>
      </c>
      <c r="D16" s="32">
        <v>1</v>
      </c>
      <c r="E16" s="33">
        <v>1.5384615384615385E-2</v>
      </c>
      <c r="F16" s="32">
        <v>1</v>
      </c>
      <c r="G16" s="33">
        <v>2.0408163265306121E-2</v>
      </c>
      <c r="H16" s="34">
        <v>0</v>
      </c>
      <c r="I16" s="32">
        <v>1</v>
      </c>
      <c r="J16" s="34">
        <v>0</v>
      </c>
      <c r="K16" s="32">
        <v>8</v>
      </c>
      <c r="L16" s="33">
        <v>2.4242424242424242E-2</v>
      </c>
      <c r="M16" s="32">
        <v>9</v>
      </c>
      <c r="N16" s="33">
        <v>1.9867549668874173E-2</v>
      </c>
      <c r="O16" s="34">
        <v>-0.11111111111111116</v>
      </c>
    </row>
    <row r="17" spans="2:16" ht="16.2" thickBot="1">
      <c r="B17" s="70"/>
      <c r="C17" s="73" t="s">
        <v>29</v>
      </c>
      <c r="D17" s="37">
        <v>2</v>
      </c>
      <c r="E17" s="38">
        <v>3.0769230769230771E-2</v>
      </c>
      <c r="F17" s="37">
        <v>2</v>
      </c>
      <c r="G17" s="38">
        <v>4.0816326530612242E-2</v>
      </c>
      <c r="H17" s="39">
        <v>0</v>
      </c>
      <c r="I17" s="37">
        <v>2</v>
      </c>
      <c r="J17" s="39">
        <v>4.878048780487805E-2</v>
      </c>
      <c r="K17" s="37">
        <v>23</v>
      </c>
      <c r="L17" s="38">
        <v>6.9696969696969702E-2</v>
      </c>
      <c r="M17" s="37">
        <v>55</v>
      </c>
      <c r="N17" s="38">
        <v>0.12141280353200883</v>
      </c>
      <c r="O17" s="39">
        <v>-0.58181818181818179</v>
      </c>
    </row>
    <row r="18" spans="2:16" ht="16.2" thickBot="1">
      <c r="B18" s="54" t="s">
        <v>36</v>
      </c>
      <c r="C18" s="54" t="s">
        <v>30</v>
      </c>
      <c r="D18" s="40">
        <v>65</v>
      </c>
      <c r="E18" s="41">
        <v>1</v>
      </c>
      <c r="F18" s="40">
        <v>49</v>
      </c>
      <c r="G18" s="41">
        <v>1</v>
      </c>
      <c r="H18" s="42">
        <v>0.32653061224489788</v>
      </c>
      <c r="I18" s="40">
        <v>41</v>
      </c>
      <c r="J18" s="41">
        <v>0.58536585365853666</v>
      </c>
      <c r="K18" s="40">
        <v>330</v>
      </c>
      <c r="L18" s="41">
        <v>1</v>
      </c>
      <c r="M18" s="40">
        <v>453</v>
      </c>
      <c r="N18" s="41">
        <v>1</v>
      </c>
      <c r="O18" s="42">
        <v>-0.27152317880794707</v>
      </c>
    </row>
    <row r="19" spans="2:16" ht="16.2" thickBot="1">
      <c r="B19" s="69"/>
      <c r="C19" s="31" t="s">
        <v>3</v>
      </c>
      <c r="D19" s="32">
        <v>501</v>
      </c>
      <c r="E19" s="33">
        <v>0.14955223880597016</v>
      </c>
      <c r="F19" s="32">
        <v>590</v>
      </c>
      <c r="G19" s="33">
        <v>0.16275862068965516</v>
      </c>
      <c r="H19" s="34">
        <v>-0.1508474576271186</v>
      </c>
      <c r="I19" s="32">
        <v>894</v>
      </c>
      <c r="J19" s="34">
        <v>-0.43959731543624159</v>
      </c>
      <c r="K19" s="32">
        <v>7332</v>
      </c>
      <c r="L19" s="33">
        <v>0.21226333159631752</v>
      </c>
      <c r="M19" s="32">
        <v>7458</v>
      </c>
      <c r="N19" s="33">
        <v>0.23171565276828435</v>
      </c>
      <c r="O19" s="34">
        <v>-1.6894609814963824E-2</v>
      </c>
    </row>
    <row r="20" spans="2:16" ht="16.2" thickBot="1">
      <c r="B20" s="70"/>
      <c r="C20" s="36" t="s">
        <v>9</v>
      </c>
      <c r="D20" s="37">
        <v>640</v>
      </c>
      <c r="E20" s="38">
        <v>0.19104477611940299</v>
      </c>
      <c r="F20" s="37">
        <v>507</v>
      </c>
      <c r="G20" s="38">
        <v>0.13986206896551723</v>
      </c>
      <c r="H20" s="39">
        <v>0.26232741617357003</v>
      </c>
      <c r="I20" s="37">
        <v>692</v>
      </c>
      <c r="J20" s="39">
        <v>-7.5144508670520249E-2</v>
      </c>
      <c r="K20" s="37">
        <v>6806</v>
      </c>
      <c r="L20" s="38">
        <v>0.19703549302298651</v>
      </c>
      <c r="M20" s="37">
        <v>5187</v>
      </c>
      <c r="N20" s="38">
        <v>0.16115702479338842</v>
      </c>
      <c r="O20" s="39">
        <v>0.31212647002120697</v>
      </c>
    </row>
    <row r="21" spans="2:16" ht="16.2" thickBot="1">
      <c r="B21" s="70"/>
      <c r="C21" s="31" t="s">
        <v>8</v>
      </c>
      <c r="D21" s="32">
        <v>591</v>
      </c>
      <c r="E21" s="33">
        <v>0.1764179104477612</v>
      </c>
      <c r="F21" s="32">
        <v>876</v>
      </c>
      <c r="G21" s="33">
        <v>0.24165517241379311</v>
      </c>
      <c r="H21" s="34">
        <v>-0.32534246575342463</v>
      </c>
      <c r="I21" s="32">
        <v>551</v>
      </c>
      <c r="J21" s="34">
        <v>7.2595281306714998E-2</v>
      </c>
      <c r="K21" s="32">
        <v>6260</v>
      </c>
      <c r="L21" s="33">
        <v>0.18122864918070755</v>
      </c>
      <c r="M21" s="32">
        <v>5556</v>
      </c>
      <c r="N21" s="33">
        <v>0.17262163673646927</v>
      </c>
      <c r="O21" s="34">
        <v>0.12670986321094313</v>
      </c>
    </row>
    <row r="22" spans="2:16" ht="16.2" thickBot="1">
      <c r="B22" s="70"/>
      <c r="C22" s="71" t="s">
        <v>4</v>
      </c>
      <c r="D22" s="37">
        <v>554</v>
      </c>
      <c r="E22" s="38">
        <v>0.16537313432835821</v>
      </c>
      <c r="F22" s="37">
        <v>656</v>
      </c>
      <c r="G22" s="38">
        <v>0.1809655172413793</v>
      </c>
      <c r="H22" s="39">
        <v>-0.15548780487804881</v>
      </c>
      <c r="I22" s="37">
        <v>558</v>
      </c>
      <c r="J22" s="39">
        <v>-7.1684587813619638E-3</v>
      </c>
      <c r="K22" s="37">
        <v>4697</v>
      </c>
      <c r="L22" s="38">
        <v>0.13597938741242546</v>
      </c>
      <c r="M22" s="37">
        <v>5102</v>
      </c>
      <c r="N22" s="38">
        <v>0.15851612502330206</v>
      </c>
      <c r="O22" s="39">
        <v>-7.9380635045080306E-2</v>
      </c>
    </row>
    <row r="23" spans="2:16" ht="16.2" thickBot="1">
      <c r="B23" s="70"/>
      <c r="C23" s="72" t="s">
        <v>10</v>
      </c>
      <c r="D23" s="32">
        <v>418</v>
      </c>
      <c r="E23" s="33">
        <v>0.12477611940298508</v>
      </c>
      <c r="F23" s="32">
        <v>488</v>
      </c>
      <c r="G23" s="33">
        <v>0.1346206896551724</v>
      </c>
      <c r="H23" s="34">
        <v>-0.14344262295081966</v>
      </c>
      <c r="I23" s="32">
        <v>541</v>
      </c>
      <c r="J23" s="34">
        <v>-0.22735674676524953</v>
      </c>
      <c r="K23" s="32">
        <v>4182</v>
      </c>
      <c r="L23" s="33">
        <v>0.12107000173701581</v>
      </c>
      <c r="M23" s="32">
        <v>4576</v>
      </c>
      <c r="N23" s="33">
        <v>0.1421736158578264</v>
      </c>
      <c r="O23" s="34">
        <v>-8.6101398601398649E-2</v>
      </c>
    </row>
    <row r="24" spans="2:16" ht="16.2" thickBot="1">
      <c r="B24" s="70"/>
      <c r="C24" s="73" t="s">
        <v>12</v>
      </c>
      <c r="D24" s="37">
        <v>293</v>
      </c>
      <c r="E24" s="38">
        <v>8.7462686567164175E-2</v>
      </c>
      <c r="F24" s="37">
        <v>239</v>
      </c>
      <c r="G24" s="38">
        <v>6.5931034482758624E-2</v>
      </c>
      <c r="H24" s="39">
        <v>0.22594142259414229</v>
      </c>
      <c r="I24" s="37">
        <v>240</v>
      </c>
      <c r="J24" s="39">
        <v>0.22083333333333344</v>
      </c>
      <c r="K24" s="37">
        <v>2295</v>
      </c>
      <c r="L24" s="38">
        <v>6.644085461177697E-2</v>
      </c>
      <c r="M24" s="37">
        <v>2069</v>
      </c>
      <c r="N24" s="38">
        <v>6.4282607344808299E-2</v>
      </c>
      <c r="O24" s="39">
        <v>0.10923151280811982</v>
      </c>
    </row>
    <row r="25" spans="2:16" ht="16.2" thickBot="1">
      <c r="B25" s="70"/>
      <c r="C25" s="31" t="s">
        <v>11</v>
      </c>
      <c r="D25" s="32">
        <v>250</v>
      </c>
      <c r="E25" s="33">
        <v>7.4626865671641784E-2</v>
      </c>
      <c r="F25" s="32">
        <v>206</v>
      </c>
      <c r="G25" s="33">
        <v>5.6827586206896555E-2</v>
      </c>
      <c r="H25" s="34">
        <v>0.21359223300970864</v>
      </c>
      <c r="I25" s="32">
        <v>228</v>
      </c>
      <c r="J25" s="34">
        <v>9.6491228070175517E-2</v>
      </c>
      <c r="K25" s="32">
        <v>2049</v>
      </c>
      <c r="L25" s="33">
        <v>5.9319089803717216E-2</v>
      </c>
      <c r="M25" s="32">
        <v>1633</v>
      </c>
      <c r="N25" s="33">
        <v>5.0736344994718199E-2</v>
      </c>
      <c r="O25" s="34">
        <v>0.25474586650336795</v>
      </c>
    </row>
    <row r="26" spans="2:16" ht="16.2" thickBot="1">
      <c r="B26" s="70"/>
      <c r="C26" s="73" t="s">
        <v>61</v>
      </c>
      <c r="D26" s="37">
        <v>72</v>
      </c>
      <c r="E26" s="38">
        <v>2.1492537313432834E-2</v>
      </c>
      <c r="F26" s="37">
        <v>43</v>
      </c>
      <c r="G26" s="38">
        <v>1.1862068965517241E-2</v>
      </c>
      <c r="H26" s="39">
        <v>0.67441860465116288</v>
      </c>
      <c r="I26" s="37">
        <v>65</v>
      </c>
      <c r="J26" s="39">
        <v>0.10769230769230775</v>
      </c>
      <c r="K26" s="37">
        <v>662</v>
      </c>
      <c r="L26" s="38">
        <v>1.916507440217706E-2</v>
      </c>
      <c r="M26" s="37">
        <v>420</v>
      </c>
      <c r="N26" s="38">
        <v>1.3049151805132666E-2</v>
      </c>
      <c r="O26" s="39">
        <v>0.57619047619047614</v>
      </c>
    </row>
    <row r="27" spans="2:16" ht="16.2" thickBot="1">
      <c r="B27" s="74"/>
      <c r="C27" s="31" t="s">
        <v>29</v>
      </c>
      <c r="D27" s="32">
        <f>+D28-SUM(D19:D26)</f>
        <v>31</v>
      </c>
      <c r="E27" s="33">
        <f>+E28-SUM(E19:E26)</f>
        <v>9.2537313432836665E-3</v>
      </c>
      <c r="F27" s="32">
        <f>+F28-SUM(F19:F26)</f>
        <v>20</v>
      </c>
      <c r="G27" s="33">
        <f>+G28-SUM(G19:G26)</f>
        <v>5.5172413793104225E-3</v>
      </c>
      <c r="H27" s="34">
        <f>+D27/F27-1</f>
        <v>0.55000000000000004</v>
      </c>
      <c r="I27" s="32">
        <f>+I28-SUM(I20:I26)</f>
        <v>929</v>
      </c>
      <c r="J27" s="34">
        <f>+D27/I27-1</f>
        <v>-0.96663078579117334</v>
      </c>
      <c r="K27" s="32">
        <f>+K28-SUM(K19:K26)</f>
        <v>259</v>
      </c>
      <c r="L27" s="33">
        <f>+L28-SUM(L19:L26)</f>
        <v>7.4981182328759388E-3</v>
      </c>
      <c r="M27" s="32">
        <f>+M28-SUM(M19:M26)</f>
        <v>185</v>
      </c>
      <c r="N27" s="33">
        <f>+N28-SUM(N19:N26)</f>
        <v>5.7478406760703704E-3</v>
      </c>
      <c r="O27" s="34">
        <f>+K27/M27-1</f>
        <v>0.39999999999999991</v>
      </c>
    </row>
    <row r="28" spans="2:16" ht="16.2" thickBot="1">
      <c r="B28" s="54" t="s">
        <v>37</v>
      </c>
      <c r="C28" s="54" t="s">
        <v>30</v>
      </c>
      <c r="D28" s="40">
        <v>3350</v>
      </c>
      <c r="E28" s="41">
        <v>1</v>
      </c>
      <c r="F28" s="40">
        <v>3625</v>
      </c>
      <c r="G28" s="41">
        <v>1</v>
      </c>
      <c r="H28" s="42">
        <v>-7.5862068965517282E-2</v>
      </c>
      <c r="I28" s="40">
        <v>3804</v>
      </c>
      <c r="J28" s="41">
        <v>-0.119348054679285</v>
      </c>
      <c r="K28" s="40">
        <v>34542</v>
      </c>
      <c r="L28" s="41">
        <v>1</v>
      </c>
      <c r="M28" s="40">
        <v>32186</v>
      </c>
      <c r="N28" s="41">
        <v>1</v>
      </c>
      <c r="O28" s="42">
        <v>7.3199527744982396E-2</v>
      </c>
    </row>
    <row r="29" spans="2:16" ht="16.2" thickBot="1">
      <c r="B29" s="54" t="s">
        <v>50</v>
      </c>
      <c r="C29" s="54" t="s">
        <v>30</v>
      </c>
      <c r="D29" s="40">
        <v>6</v>
      </c>
      <c r="E29" s="41">
        <v>1</v>
      </c>
      <c r="F29" s="40">
        <v>3</v>
      </c>
      <c r="G29" s="41">
        <v>1</v>
      </c>
      <c r="H29" s="42">
        <v>1</v>
      </c>
      <c r="I29" s="40">
        <v>9</v>
      </c>
      <c r="J29" s="41">
        <v>-0.33333333333333337</v>
      </c>
      <c r="K29" s="40">
        <v>33</v>
      </c>
      <c r="L29" s="41">
        <v>1</v>
      </c>
      <c r="M29" s="40">
        <v>45</v>
      </c>
      <c r="N29" s="41">
        <v>1</v>
      </c>
      <c r="O29" s="42">
        <v>-0.26666666666666672</v>
      </c>
      <c r="P29" s="6"/>
    </row>
    <row r="30" spans="2:16" ht="16.2" thickBot="1">
      <c r="B30" s="83"/>
      <c r="C30" s="84" t="s">
        <v>30</v>
      </c>
      <c r="D30" s="44">
        <v>3421</v>
      </c>
      <c r="E30" s="45">
        <v>1</v>
      </c>
      <c r="F30" s="44">
        <v>3677</v>
      </c>
      <c r="G30" s="45">
        <v>1</v>
      </c>
      <c r="H30" s="46">
        <v>-6.96219744356813E-2</v>
      </c>
      <c r="I30" s="44">
        <v>3854</v>
      </c>
      <c r="J30" s="46">
        <v>-0.11235080435910738</v>
      </c>
      <c r="K30" s="44">
        <v>34905</v>
      </c>
      <c r="L30" s="45">
        <v>1</v>
      </c>
      <c r="M30" s="44">
        <v>32684</v>
      </c>
      <c r="N30" s="45">
        <v>1</v>
      </c>
      <c r="O30" s="46">
        <v>6.7953738832456256E-2</v>
      </c>
      <c r="P30" s="6"/>
    </row>
    <row r="31" spans="2:16" ht="14.4" customHeight="1">
      <c r="B31" s="21" t="s">
        <v>64</v>
      </c>
      <c r="C31" s="16"/>
      <c r="D31" s="14"/>
      <c r="E31" s="14"/>
      <c r="F31" s="14"/>
      <c r="G31" s="14"/>
    </row>
    <row r="32" spans="2:16" ht="16.2">
      <c r="B32" s="75" t="s">
        <v>65</v>
      </c>
      <c r="C32" s="14"/>
      <c r="D32" s="14"/>
      <c r="E32" s="14"/>
      <c r="F32" s="14"/>
      <c r="G32" s="14"/>
    </row>
    <row r="33" spans="2:15" ht="14.25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ht="15.6">
      <c r="B35" s="110" t="s">
        <v>38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5"/>
    </row>
    <row r="36" spans="2:15" ht="16.2" thickBot="1">
      <c r="B36" s="111" t="s">
        <v>39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2" t="s">
        <v>35</v>
      </c>
    </row>
    <row r="37" spans="2:15" ht="14.4" customHeight="1">
      <c r="B37" s="101" t="s">
        <v>21</v>
      </c>
      <c r="C37" s="103" t="s">
        <v>1</v>
      </c>
      <c r="D37" s="105" t="s">
        <v>91</v>
      </c>
      <c r="E37" s="105"/>
      <c r="F37" s="105"/>
      <c r="G37" s="105"/>
      <c r="H37" s="106"/>
      <c r="I37" s="109" t="s">
        <v>86</v>
      </c>
      <c r="J37" s="106"/>
      <c r="K37" s="109" t="s">
        <v>93</v>
      </c>
      <c r="L37" s="105"/>
      <c r="M37" s="105"/>
      <c r="N37" s="105"/>
      <c r="O37" s="115"/>
    </row>
    <row r="38" spans="2:15" ht="14.4" customHeight="1" thickBot="1">
      <c r="B38" s="102"/>
      <c r="C38" s="104"/>
      <c r="D38" s="113" t="s">
        <v>92</v>
      </c>
      <c r="E38" s="113"/>
      <c r="F38" s="113"/>
      <c r="G38" s="113"/>
      <c r="H38" s="116"/>
      <c r="I38" s="112" t="s">
        <v>87</v>
      </c>
      <c r="J38" s="116"/>
      <c r="K38" s="112" t="s">
        <v>94</v>
      </c>
      <c r="L38" s="113"/>
      <c r="M38" s="113"/>
      <c r="N38" s="113"/>
      <c r="O38" s="114"/>
    </row>
    <row r="39" spans="2:15" ht="14.4" customHeight="1">
      <c r="B39" s="102"/>
      <c r="C39" s="104"/>
      <c r="D39" s="97">
        <v>2022</v>
      </c>
      <c r="E39" s="98"/>
      <c r="F39" s="97">
        <v>2021</v>
      </c>
      <c r="G39" s="98"/>
      <c r="H39" s="87" t="s">
        <v>22</v>
      </c>
      <c r="I39" s="107">
        <v>2022</v>
      </c>
      <c r="J39" s="107" t="s">
        <v>88</v>
      </c>
      <c r="K39" s="97">
        <v>2022</v>
      </c>
      <c r="L39" s="98"/>
      <c r="M39" s="97">
        <v>2021</v>
      </c>
      <c r="N39" s="98"/>
      <c r="O39" s="87" t="s">
        <v>22</v>
      </c>
    </row>
    <row r="40" spans="2:15" ht="14.4" customHeight="1" thickBot="1">
      <c r="B40" s="89" t="s">
        <v>21</v>
      </c>
      <c r="C40" s="91" t="s">
        <v>24</v>
      </c>
      <c r="D40" s="99"/>
      <c r="E40" s="100"/>
      <c r="F40" s="99"/>
      <c r="G40" s="100"/>
      <c r="H40" s="88"/>
      <c r="I40" s="108"/>
      <c r="J40" s="108"/>
      <c r="K40" s="99"/>
      <c r="L40" s="100"/>
      <c r="M40" s="99"/>
      <c r="N40" s="100"/>
      <c r="O40" s="88"/>
    </row>
    <row r="41" spans="2:15" ht="14.4" customHeight="1">
      <c r="B41" s="89"/>
      <c r="C41" s="91"/>
      <c r="D41" s="24" t="s">
        <v>25</v>
      </c>
      <c r="E41" s="26" t="s">
        <v>2</v>
      </c>
      <c r="F41" s="24" t="s">
        <v>25</v>
      </c>
      <c r="G41" s="26" t="s">
        <v>2</v>
      </c>
      <c r="H41" s="93" t="s">
        <v>26</v>
      </c>
      <c r="I41" s="25" t="s">
        <v>25</v>
      </c>
      <c r="J41" s="95" t="s">
        <v>89</v>
      </c>
      <c r="K41" s="24" t="s">
        <v>25</v>
      </c>
      <c r="L41" s="26" t="s">
        <v>2</v>
      </c>
      <c r="M41" s="24" t="s">
        <v>25</v>
      </c>
      <c r="N41" s="26" t="s">
        <v>2</v>
      </c>
      <c r="O41" s="93" t="s">
        <v>26</v>
      </c>
    </row>
    <row r="42" spans="2:15" ht="14.4" customHeight="1" thickBot="1">
      <c r="B42" s="90"/>
      <c r="C42" s="92"/>
      <c r="D42" s="27" t="s">
        <v>27</v>
      </c>
      <c r="E42" s="28" t="s">
        <v>28</v>
      </c>
      <c r="F42" s="27" t="s">
        <v>27</v>
      </c>
      <c r="G42" s="28" t="s">
        <v>28</v>
      </c>
      <c r="H42" s="94"/>
      <c r="I42" s="29" t="s">
        <v>27</v>
      </c>
      <c r="J42" s="96"/>
      <c r="K42" s="27" t="s">
        <v>27</v>
      </c>
      <c r="L42" s="28" t="s">
        <v>28</v>
      </c>
      <c r="M42" s="27" t="s">
        <v>27</v>
      </c>
      <c r="N42" s="28" t="s">
        <v>28</v>
      </c>
      <c r="O42" s="94"/>
    </row>
    <row r="43" spans="2:15" ht="14.4" customHeight="1" thickBot="1">
      <c r="B43" s="69"/>
      <c r="C43" s="31" t="s">
        <v>12</v>
      </c>
      <c r="D43" s="32"/>
      <c r="E43" s="33"/>
      <c r="F43" s="32"/>
      <c r="G43" s="33"/>
      <c r="H43" s="34"/>
      <c r="I43" s="32"/>
      <c r="J43" s="34"/>
      <c r="K43" s="32">
        <v>1</v>
      </c>
      <c r="L43" s="33">
        <v>1</v>
      </c>
      <c r="M43" s="32"/>
      <c r="N43" s="33"/>
      <c r="O43" s="34"/>
    </row>
    <row r="44" spans="2:15" ht="16.2" thickBot="1">
      <c r="B44" s="54" t="s">
        <v>36</v>
      </c>
      <c r="C44" s="54" t="s">
        <v>30</v>
      </c>
      <c r="D44" s="40"/>
      <c r="E44" s="41"/>
      <c r="F44" s="40"/>
      <c r="G44" s="41"/>
      <c r="H44" s="42"/>
      <c r="I44" s="40"/>
      <c r="J44" s="41"/>
      <c r="K44" s="40">
        <v>1</v>
      </c>
      <c r="L44" s="41">
        <v>1</v>
      </c>
      <c r="M44" s="40"/>
      <c r="N44" s="41"/>
      <c r="O44" s="42"/>
    </row>
    <row r="45" spans="2:15" ht="16.2" thickBot="1">
      <c r="B45" s="69"/>
      <c r="C45" s="31" t="s">
        <v>3</v>
      </c>
      <c r="D45" s="32">
        <v>435</v>
      </c>
      <c r="E45" s="33">
        <v>0.17842493847415913</v>
      </c>
      <c r="F45" s="32">
        <v>482</v>
      </c>
      <c r="G45" s="33">
        <v>0.17470097861544037</v>
      </c>
      <c r="H45" s="34">
        <v>-9.7510373443983389E-2</v>
      </c>
      <c r="I45" s="32">
        <v>839</v>
      </c>
      <c r="J45" s="34">
        <v>-0.4815256257449344</v>
      </c>
      <c r="K45" s="32">
        <v>6506</v>
      </c>
      <c r="L45" s="33">
        <v>0.24854828850855745</v>
      </c>
      <c r="M45" s="32">
        <v>6445</v>
      </c>
      <c r="N45" s="33">
        <v>0.25898095314634734</v>
      </c>
      <c r="O45" s="34">
        <v>9.4647013188517981E-3</v>
      </c>
    </row>
    <row r="46" spans="2:15" ht="16.2" thickBot="1">
      <c r="B46" s="70"/>
      <c r="C46" s="36" t="s">
        <v>9</v>
      </c>
      <c r="D46" s="37">
        <v>558</v>
      </c>
      <c r="E46" s="38">
        <v>0.22887612797374898</v>
      </c>
      <c r="F46" s="37">
        <v>417</v>
      </c>
      <c r="G46" s="38">
        <v>0.1511417180137731</v>
      </c>
      <c r="H46" s="39">
        <v>0.33812949640287759</v>
      </c>
      <c r="I46" s="37">
        <v>547</v>
      </c>
      <c r="J46" s="39">
        <v>2.0109689213893889E-2</v>
      </c>
      <c r="K46" s="37">
        <v>5481</v>
      </c>
      <c r="L46" s="38">
        <v>0.20939028117359412</v>
      </c>
      <c r="M46" s="37">
        <v>4150</v>
      </c>
      <c r="N46" s="38">
        <v>0.16676042754962631</v>
      </c>
      <c r="O46" s="39">
        <v>0.32072289156626499</v>
      </c>
    </row>
    <row r="47" spans="2:15" ht="15" customHeight="1" thickBot="1">
      <c r="B47" s="70"/>
      <c r="C47" s="31" t="s">
        <v>8</v>
      </c>
      <c r="D47" s="32">
        <v>429</v>
      </c>
      <c r="E47" s="33">
        <v>0.17596390484003283</v>
      </c>
      <c r="F47" s="32">
        <v>771</v>
      </c>
      <c r="G47" s="33">
        <v>0.27944907575208411</v>
      </c>
      <c r="H47" s="34">
        <v>-0.44357976653696496</v>
      </c>
      <c r="I47" s="32">
        <v>383</v>
      </c>
      <c r="J47" s="34">
        <v>0.12010443864229758</v>
      </c>
      <c r="K47" s="32">
        <v>4848</v>
      </c>
      <c r="L47" s="33">
        <v>0.1852078239608802</v>
      </c>
      <c r="M47" s="32">
        <v>4676</v>
      </c>
      <c r="N47" s="33">
        <v>0.18789680945109699</v>
      </c>
      <c r="O47" s="34">
        <v>3.678357570573132E-2</v>
      </c>
    </row>
    <row r="48" spans="2:15" ht="16.2" thickBot="1">
      <c r="B48" s="70"/>
      <c r="C48" s="71" t="s">
        <v>4</v>
      </c>
      <c r="D48" s="37">
        <v>404</v>
      </c>
      <c r="E48" s="38">
        <v>0.16570959803117311</v>
      </c>
      <c r="F48" s="37">
        <v>501</v>
      </c>
      <c r="G48" s="38">
        <v>0.18158753171438927</v>
      </c>
      <c r="H48" s="39">
        <v>-0.19361277445109781</v>
      </c>
      <c r="I48" s="37">
        <v>432</v>
      </c>
      <c r="J48" s="39">
        <v>-6.481481481481477E-2</v>
      </c>
      <c r="K48" s="37">
        <v>3423</v>
      </c>
      <c r="L48" s="38">
        <v>0.13076864303178484</v>
      </c>
      <c r="M48" s="37">
        <v>3625</v>
      </c>
      <c r="N48" s="38">
        <v>0.14566422888370972</v>
      </c>
      <c r="O48" s="39">
        <v>-5.5724137931034479E-2</v>
      </c>
    </row>
    <row r="49" spans="2:15" ht="15" customHeight="1" thickBot="1">
      <c r="B49" s="70"/>
      <c r="C49" s="72" t="s">
        <v>10</v>
      </c>
      <c r="D49" s="32">
        <v>276</v>
      </c>
      <c r="E49" s="33">
        <v>0.11320754716981132</v>
      </c>
      <c r="F49" s="32">
        <v>319</v>
      </c>
      <c r="G49" s="33">
        <v>0.11562160202972091</v>
      </c>
      <c r="H49" s="34">
        <v>-0.13479623824451414</v>
      </c>
      <c r="I49" s="32">
        <v>423</v>
      </c>
      <c r="J49" s="34">
        <v>-0.34751773049645385</v>
      </c>
      <c r="K49" s="32">
        <v>3122</v>
      </c>
      <c r="L49" s="33">
        <v>0.11926955990220049</v>
      </c>
      <c r="M49" s="32">
        <v>3491</v>
      </c>
      <c r="N49" s="33">
        <v>0.14027967531945673</v>
      </c>
      <c r="O49" s="34">
        <v>-0.10570037238613583</v>
      </c>
    </row>
    <row r="50" spans="2:15" ht="16.2" thickBot="1">
      <c r="B50" s="70"/>
      <c r="C50" s="73" t="s">
        <v>11</v>
      </c>
      <c r="D50" s="37">
        <v>163</v>
      </c>
      <c r="E50" s="38">
        <v>6.6858080393765382E-2</v>
      </c>
      <c r="F50" s="37">
        <v>132</v>
      </c>
      <c r="G50" s="38">
        <v>4.7843421529539687E-2</v>
      </c>
      <c r="H50" s="39">
        <v>0.23484848484848486</v>
      </c>
      <c r="I50" s="37">
        <v>147</v>
      </c>
      <c r="J50" s="39">
        <v>0.10884353741496589</v>
      </c>
      <c r="K50" s="37">
        <v>1389</v>
      </c>
      <c r="L50" s="38">
        <v>5.3063875305623474E-2</v>
      </c>
      <c r="M50" s="37">
        <v>1175</v>
      </c>
      <c r="N50" s="38">
        <v>4.7215301776099013E-2</v>
      </c>
      <c r="O50" s="39">
        <v>0.18212765957446808</v>
      </c>
    </row>
    <row r="51" spans="2:15" ht="16.2" thickBot="1">
      <c r="B51" s="70"/>
      <c r="C51" s="31" t="s">
        <v>12</v>
      </c>
      <c r="D51" s="32">
        <v>102</v>
      </c>
      <c r="E51" s="33">
        <v>4.1837571780147659E-2</v>
      </c>
      <c r="F51" s="32">
        <v>94</v>
      </c>
      <c r="G51" s="33">
        <v>3.4070315331641898E-2</v>
      </c>
      <c r="H51" s="34">
        <v>8.5106382978723305E-2</v>
      </c>
      <c r="I51" s="32">
        <v>121</v>
      </c>
      <c r="J51" s="34">
        <v>-0.15702479338842978</v>
      </c>
      <c r="K51" s="32">
        <v>756</v>
      </c>
      <c r="L51" s="33">
        <v>2.8881418092909537E-2</v>
      </c>
      <c r="M51" s="32">
        <v>920</v>
      </c>
      <c r="N51" s="33">
        <v>3.6968576709796676E-2</v>
      </c>
      <c r="O51" s="34">
        <v>-0.17826086956521736</v>
      </c>
    </row>
    <row r="52" spans="2:15" ht="16.2" thickBot="1">
      <c r="B52" s="70"/>
      <c r="C52" s="73" t="s">
        <v>61</v>
      </c>
      <c r="D52" s="37">
        <v>71</v>
      </c>
      <c r="E52" s="38">
        <v>2.912223133716161E-2</v>
      </c>
      <c r="F52" s="37">
        <v>43</v>
      </c>
      <c r="G52" s="38">
        <v>1.5585357013410656E-2</v>
      </c>
      <c r="H52" s="39">
        <v>0.65116279069767447</v>
      </c>
      <c r="I52" s="37">
        <v>65</v>
      </c>
      <c r="J52" s="39">
        <v>9.2307692307692202E-2</v>
      </c>
      <c r="K52" s="37">
        <v>650</v>
      </c>
      <c r="L52" s="38">
        <v>2.4831907090464549E-2</v>
      </c>
      <c r="M52" s="37">
        <v>404</v>
      </c>
      <c r="N52" s="38">
        <v>1.6234027163867234E-2</v>
      </c>
      <c r="O52" s="39">
        <v>0.60891089108910901</v>
      </c>
    </row>
    <row r="53" spans="2:15" ht="16.2" thickBot="1">
      <c r="B53" s="74"/>
      <c r="C53" s="31" t="s">
        <v>29</v>
      </c>
      <c r="D53" s="32">
        <v>0</v>
      </c>
      <c r="E53" s="33">
        <v>0</v>
      </c>
      <c r="F53" s="32">
        <v>0</v>
      </c>
      <c r="G53" s="33">
        <v>0</v>
      </c>
      <c r="H53" s="34"/>
      <c r="I53" s="32">
        <v>0</v>
      </c>
      <c r="J53" s="34"/>
      <c r="K53" s="32">
        <v>1</v>
      </c>
      <c r="L53" s="33">
        <v>3.8202933985330073E-5</v>
      </c>
      <c r="M53" s="32">
        <v>0</v>
      </c>
      <c r="N53" s="33">
        <v>0</v>
      </c>
      <c r="O53" s="34"/>
    </row>
    <row r="54" spans="2:15" ht="16.2" thickBot="1">
      <c r="B54" s="54" t="s">
        <v>37</v>
      </c>
      <c r="C54" s="54" t="s">
        <v>30</v>
      </c>
      <c r="D54" s="40">
        <v>2438</v>
      </c>
      <c r="E54" s="41">
        <v>1</v>
      </c>
      <c r="F54" s="40">
        <v>2759</v>
      </c>
      <c r="G54" s="41">
        <v>1</v>
      </c>
      <c r="H54" s="42">
        <v>-0.11634650235592603</v>
      </c>
      <c r="I54" s="40">
        <v>2957</v>
      </c>
      <c r="J54" s="41">
        <v>-0.17551572539736215</v>
      </c>
      <c r="K54" s="40">
        <v>26176</v>
      </c>
      <c r="L54" s="41">
        <v>1</v>
      </c>
      <c r="M54" s="40">
        <v>24886</v>
      </c>
      <c r="N54" s="41">
        <v>1</v>
      </c>
      <c r="O54" s="42">
        <v>5.1836373864823537E-2</v>
      </c>
    </row>
    <row r="55" spans="2:15" ht="16.2" thickBot="1">
      <c r="B55" s="54" t="s">
        <v>50</v>
      </c>
      <c r="C55" s="54" t="s">
        <v>30</v>
      </c>
      <c r="D55" s="40">
        <v>2</v>
      </c>
      <c r="E55" s="41">
        <v>1</v>
      </c>
      <c r="F55" s="40">
        <v>2</v>
      </c>
      <c r="G55" s="41">
        <v>1</v>
      </c>
      <c r="H55" s="42">
        <v>0</v>
      </c>
      <c r="I55" s="40">
        <v>4</v>
      </c>
      <c r="J55" s="41">
        <v>-0.5</v>
      </c>
      <c r="K55" s="40">
        <v>11</v>
      </c>
      <c r="L55" s="41">
        <v>1</v>
      </c>
      <c r="M55" s="40">
        <v>4</v>
      </c>
      <c r="N55" s="41">
        <v>1</v>
      </c>
      <c r="O55" s="42">
        <v>1.75</v>
      </c>
    </row>
    <row r="56" spans="2:15" ht="16.2" thickBot="1">
      <c r="B56" s="83"/>
      <c r="C56" s="84" t="s">
        <v>30</v>
      </c>
      <c r="D56" s="44">
        <v>2440</v>
      </c>
      <c r="E56" s="45">
        <v>1</v>
      </c>
      <c r="F56" s="44">
        <v>2761</v>
      </c>
      <c r="G56" s="45">
        <v>1</v>
      </c>
      <c r="H56" s="46">
        <v>-0.11626222383194496</v>
      </c>
      <c r="I56" s="44">
        <v>2961</v>
      </c>
      <c r="J56" s="46">
        <v>-0.17595406957109083</v>
      </c>
      <c r="K56" s="44">
        <v>26188</v>
      </c>
      <c r="L56" s="45">
        <v>1</v>
      </c>
      <c r="M56" s="44">
        <v>24890</v>
      </c>
      <c r="N56" s="45">
        <v>1</v>
      </c>
      <c r="O56" s="46">
        <v>5.2149457613499317E-2</v>
      </c>
    </row>
    <row r="57" spans="2:15" ht="16.2">
      <c r="B57" s="21" t="s">
        <v>64</v>
      </c>
      <c r="C57" s="16"/>
      <c r="D57" s="14"/>
      <c r="E57" s="14"/>
      <c r="F57" s="14"/>
      <c r="G57" s="14"/>
      <c r="H57" s="13"/>
      <c r="I57" s="13"/>
      <c r="J57" s="13"/>
      <c r="K57" s="13"/>
      <c r="L57" s="13"/>
      <c r="M57" s="13"/>
      <c r="N57" s="13"/>
      <c r="O57" s="13"/>
    </row>
    <row r="58" spans="2:15" ht="16.2">
      <c r="B58" s="75" t="s">
        <v>65</v>
      </c>
      <c r="C58" s="14"/>
      <c r="D58" s="14"/>
      <c r="E58" s="14"/>
      <c r="F58" s="14"/>
      <c r="G58" s="14"/>
    </row>
    <row r="60" spans="2:15" ht="15.6">
      <c r="B60" s="110" t="s">
        <v>48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5"/>
    </row>
    <row r="61" spans="2:15" ht="16.2" thickBot="1">
      <c r="B61" s="111" t="s">
        <v>49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2" t="s">
        <v>35</v>
      </c>
    </row>
    <row r="62" spans="2:15" ht="15.6">
      <c r="B62" s="101" t="s">
        <v>21</v>
      </c>
      <c r="C62" s="103" t="s">
        <v>1</v>
      </c>
      <c r="D62" s="105" t="s">
        <v>91</v>
      </c>
      <c r="E62" s="105"/>
      <c r="F62" s="105"/>
      <c r="G62" s="105"/>
      <c r="H62" s="106"/>
      <c r="I62" s="109" t="s">
        <v>86</v>
      </c>
      <c r="J62" s="106"/>
      <c r="K62" s="109" t="s">
        <v>93</v>
      </c>
      <c r="L62" s="105"/>
      <c r="M62" s="105"/>
      <c r="N62" s="105"/>
      <c r="O62" s="115"/>
    </row>
    <row r="63" spans="2:15" ht="16.2" thickBot="1">
      <c r="B63" s="102"/>
      <c r="C63" s="104"/>
      <c r="D63" s="113" t="s">
        <v>92</v>
      </c>
      <c r="E63" s="113"/>
      <c r="F63" s="113"/>
      <c r="G63" s="113"/>
      <c r="H63" s="116"/>
      <c r="I63" s="112" t="s">
        <v>87</v>
      </c>
      <c r="J63" s="116"/>
      <c r="K63" s="112" t="s">
        <v>94</v>
      </c>
      <c r="L63" s="113"/>
      <c r="M63" s="113"/>
      <c r="N63" s="113"/>
      <c r="O63" s="114"/>
    </row>
    <row r="64" spans="2:15" ht="15" customHeight="1">
      <c r="B64" s="102"/>
      <c r="C64" s="104"/>
      <c r="D64" s="97">
        <v>2022</v>
      </c>
      <c r="E64" s="98"/>
      <c r="F64" s="97">
        <v>2021</v>
      </c>
      <c r="G64" s="98"/>
      <c r="H64" s="87" t="s">
        <v>22</v>
      </c>
      <c r="I64" s="107">
        <v>2022</v>
      </c>
      <c r="J64" s="107" t="s">
        <v>88</v>
      </c>
      <c r="K64" s="97">
        <v>2022</v>
      </c>
      <c r="L64" s="98"/>
      <c r="M64" s="97">
        <v>2021</v>
      </c>
      <c r="N64" s="98"/>
      <c r="O64" s="87" t="s">
        <v>22</v>
      </c>
    </row>
    <row r="65" spans="2:15" ht="15" customHeight="1" thickBot="1">
      <c r="B65" s="89" t="s">
        <v>21</v>
      </c>
      <c r="C65" s="91" t="s">
        <v>24</v>
      </c>
      <c r="D65" s="99"/>
      <c r="E65" s="100"/>
      <c r="F65" s="99"/>
      <c r="G65" s="100"/>
      <c r="H65" s="88"/>
      <c r="I65" s="108"/>
      <c r="J65" s="108"/>
      <c r="K65" s="99"/>
      <c r="L65" s="100"/>
      <c r="M65" s="99"/>
      <c r="N65" s="100"/>
      <c r="O65" s="88"/>
    </row>
    <row r="66" spans="2:15" ht="15" customHeight="1">
      <c r="B66" s="89"/>
      <c r="C66" s="91"/>
      <c r="D66" s="24" t="s">
        <v>25</v>
      </c>
      <c r="E66" s="26" t="s">
        <v>2</v>
      </c>
      <c r="F66" s="24" t="s">
        <v>25</v>
      </c>
      <c r="G66" s="26" t="s">
        <v>2</v>
      </c>
      <c r="H66" s="93" t="s">
        <v>26</v>
      </c>
      <c r="I66" s="25" t="s">
        <v>25</v>
      </c>
      <c r="J66" s="95" t="s">
        <v>89</v>
      </c>
      <c r="K66" s="24" t="s">
        <v>25</v>
      </c>
      <c r="L66" s="26" t="s">
        <v>2</v>
      </c>
      <c r="M66" s="24" t="s">
        <v>25</v>
      </c>
      <c r="N66" s="26" t="s">
        <v>2</v>
      </c>
      <c r="O66" s="93" t="s">
        <v>26</v>
      </c>
    </row>
    <row r="67" spans="2:15" ht="16.2" thickBot="1">
      <c r="B67" s="90"/>
      <c r="C67" s="92"/>
      <c r="D67" s="27" t="s">
        <v>27</v>
      </c>
      <c r="E67" s="28" t="s">
        <v>28</v>
      </c>
      <c r="F67" s="27" t="s">
        <v>27</v>
      </c>
      <c r="G67" s="28" t="s">
        <v>28</v>
      </c>
      <c r="H67" s="94"/>
      <c r="I67" s="29" t="s">
        <v>27</v>
      </c>
      <c r="J67" s="96"/>
      <c r="K67" s="27" t="s">
        <v>27</v>
      </c>
      <c r="L67" s="28" t="s">
        <v>28</v>
      </c>
      <c r="M67" s="27" t="s">
        <v>27</v>
      </c>
      <c r="N67" s="28" t="s">
        <v>28</v>
      </c>
      <c r="O67" s="94"/>
    </row>
    <row r="68" spans="2:15" ht="16.2" thickBot="1">
      <c r="B68" s="69"/>
      <c r="C68" s="31" t="s">
        <v>12</v>
      </c>
      <c r="D68" s="32">
        <v>201</v>
      </c>
      <c r="E68" s="33">
        <v>0.20489296636085627</v>
      </c>
      <c r="F68" s="32">
        <v>149</v>
      </c>
      <c r="G68" s="33">
        <v>0.16266375545851527</v>
      </c>
      <c r="H68" s="34">
        <v>0.34899328859060397</v>
      </c>
      <c r="I68" s="32">
        <v>121</v>
      </c>
      <c r="J68" s="34">
        <v>0.66115702479338845</v>
      </c>
      <c r="K68" s="32">
        <v>1581</v>
      </c>
      <c r="L68" s="33">
        <v>0.18136973729494091</v>
      </c>
      <c r="M68" s="32">
        <v>1214</v>
      </c>
      <c r="N68" s="33">
        <v>0.15576084167308185</v>
      </c>
      <c r="O68" s="34">
        <v>0.30230642504118621</v>
      </c>
    </row>
    <row r="69" spans="2:15" ht="16.2" thickBot="1">
      <c r="B69" s="70"/>
      <c r="C69" s="36" t="s">
        <v>9</v>
      </c>
      <c r="D69" s="37">
        <v>124</v>
      </c>
      <c r="E69" s="38">
        <v>0.12640163098878696</v>
      </c>
      <c r="F69" s="37">
        <v>124</v>
      </c>
      <c r="G69" s="38">
        <v>0.13537117903930132</v>
      </c>
      <c r="H69" s="39">
        <v>0</v>
      </c>
      <c r="I69" s="37">
        <v>169</v>
      </c>
      <c r="J69" s="39">
        <v>-0.26627218934911245</v>
      </c>
      <c r="K69" s="37">
        <v>1516</v>
      </c>
      <c r="L69" s="38">
        <v>0.17391304347826086</v>
      </c>
      <c r="M69" s="37">
        <v>1293</v>
      </c>
      <c r="N69" s="38">
        <v>0.16589684372594304</v>
      </c>
      <c r="O69" s="39">
        <v>0.17246713070378972</v>
      </c>
    </row>
    <row r="70" spans="2:15" ht="16.2" thickBot="1">
      <c r="B70" s="70"/>
      <c r="C70" s="31" t="s">
        <v>8</v>
      </c>
      <c r="D70" s="32">
        <v>162</v>
      </c>
      <c r="E70" s="33">
        <v>0.16513761467889909</v>
      </c>
      <c r="F70" s="32">
        <v>105</v>
      </c>
      <c r="G70" s="33">
        <v>0.11462882096069869</v>
      </c>
      <c r="H70" s="34">
        <v>0.54285714285714293</v>
      </c>
      <c r="I70" s="32">
        <v>170</v>
      </c>
      <c r="J70" s="34">
        <v>-4.705882352941182E-2</v>
      </c>
      <c r="K70" s="32">
        <v>1414</v>
      </c>
      <c r="L70" s="33">
        <v>0.16221177010439372</v>
      </c>
      <c r="M70" s="32">
        <v>882</v>
      </c>
      <c r="N70" s="33">
        <v>0.11316397228637413</v>
      </c>
      <c r="O70" s="34">
        <v>0.60317460317460325</v>
      </c>
    </row>
    <row r="71" spans="2:15" ht="16.2" thickBot="1">
      <c r="B71" s="70"/>
      <c r="C71" s="71" t="s">
        <v>4</v>
      </c>
      <c r="D71" s="37">
        <v>150</v>
      </c>
      <c r="E71" s="38">
        <v>0.1529051987767584</v>
      </c>
      <c r="F71" s="37">
        <v>156</v>
      </c>
      <c r="G71" s="38">
        <v>0.1703056768558952</v>
      </c>
      <c r="H71" s="39">
        <v>-3.8461538461538436E-2</v>
      </c>
      <c r="I71" s="37">
        <v>126</v>
      </c>
      <c r="J71" s="39">
        <v>0.19047619047619047</v>
      </c>
      <c r="K71" s="37">
        <v>1293</v>
      </c>
      <c r="L71" s="38">
        <v>0.14833084776872776</v>
      </c>
      <c r="M71" s="37">
        <v>1519</v>
      </c>
      <c r="N71" s="38">
        <v>0.19489350782653322</v>
      </c>
      <c r="O71" s="39">
        <v>-0.14878209348255433</v>
      </c>
    </row>
    <row r="72" spans="2:15" ht="16.2" thickBot="1">
      <c r="B72" s="70"/>
      <c r="C72" s="72" t="s">
        <v>10</v>
      </c>
      <c r="D72" s="32">
        <v>142</v>
      </c>
      <c r="E72" s="33">
        <v>0.14475025484199797</v>
      </c>
      <c r="F72" s="32">
        <v>169</v>
      </c>
      <c r="G72" s="33">
        <v>0.18449781659388648</v>
      </c>
      <c r="H72" s="34">
        <v>-0.15976331360946749</v>
      </c>
      <c r="I72" s="32">
        <v>118</v>
      </c>
      <c r="J72" s="34">
        <v>0.20338983050847448</v>
      </c>
      <c r="K72" s="32">
        <v>1060</v>
      </c>
      <c r="L72" s="33">
        <v>0.12160146839509005</v>
      </c>
      <c r="M72" s="32">
        <v>1085</v>
      </c>
      <c r="N72" s="33">
        <v>0.13920964844752373</v>
      </c>
      <c r="O72" s="34">
        <v>-2.3041474654377891E-2</v>
      </c>
    </row>
    <row r="73" spans="2:15" ht="16.2" thickBot="1">
      <c r="B73" s="70"/>
      <c r="C73" s="73" t="s">
        <v>3</v>
      </c>
      <c r="D73" s="37">
        <v>66</v>
      </c>
      <c r="E73" s="38">
        <v>6.7278287461773695E-2</v>
      </c>
      <c r="F73" s="37">
        <v>109</v>
      </c>
      <c r="G73" s="38">
        <v>0.11899563318777293</v>
      </c>
      <c r="H73" s="39">
        <v>-0.39449541284403666</v>
      </c>
      <c r="I73" s="37">
        <v>55</v>
      </c>
      <c r="J73" s="39">
        <v>0.19999999999999996</v>
      </c>
      <c r="K73" s="37">
        <v>826</v>
      </c>
      <c r="L73" s="38">
        <v>9.4757370655041875E-2</v>
      </c>
      <c r="M73" s="37">
        <v>1014</v>
      </c>
      <c r="N73" s="38">
        <v>0.13010007698229406</v>
      </c>
      <c r="O73" s="39">
        <v>-0.18540433925049304</v>
      </c>
    </row>
    <row r="74" spans="2:15" ht="16.2" thickBot="1">
      <c r="B74" s="70"/>
      <c r="C74" s="31" t="s">
        <v>11</v>
      </c>
      <c r="D74" s="32">
        <v>95</v>
      </c>
      <c r="E74" s="33">
        <v>9.6839959225280325E-2</v>
      </c>
      <c r="F74" s="32">
        <v>74</v>
      </c>
      <c r="G74" s="33">
        <v>8.0786026200873357E-2</v>
      </c>
      <c r="H74" s="34">
        <v>0.28378378378378377</v>
      </c>
      <c r="I74" s="32">
        <v>88</v>
      </c>
      <c r="J74" s="34">
        <v>7.9545454545454586E-2</v>
      </c>
      <c r="K74" s="32">
        <v>682</v>
      </c>
      <c r="L74" s="33">
        <v>7.8237925891935303E-2</v>
      </c>
      <c r="M74" s="32">
        <v>478</v>
      </c>
      <c r="N74" s="33">
        <v>6.1329227610982806E-2</v>
      </c>
      <c r="O74" s="34">
        <v>0.42677824267782416</v>
      </c>
    </row>
    <row r="75" spans="2:15" ht="16.2" thickBot="1">
      <c r="B75" s="70"/>
      <c r="C75" s="73" t="s">
        <v>29</v>
      </c>
      <c r="D75" s="37">
        <f>+D76-SUM(D68:D74)</f>
        <v>41</v>
      </c>
      <c r="E75" s="38">
        <f>+E76-SUM(E68:E74)</f>
        <v>4.1794087665647295E-2</v>
      </c>
      <c r="F75" s="37">
        <f>+F76-SUM(F68:F74)</f>
        <v>30</v>
      </c>
      <c r="G75" s="38">
        <f>+G76-SUM(G68:G74)</f>
        <v>3.2751091703056678E-2</v>
      </c>
      <c r="H75" s="39">
        <f>+D75/F75-1</f>
        <v>0.3666666666666667</v>
      </c>
      <c r="I75" s="37">
        <f>+I76-SUM(I68:I74)</f>
        <v>46</v>
      </c>
      <c r="J75" s="39">
        <f>+D75/I75-1</f>
        <v>-0.10869565217391308</v>
      </c>
      <c r="K75" s="37">
        <f>+K76-SUM(K68:K74)</f>
        <v>345</v>
      </c>
      <c r="L75" s="38">
        <f>+L76-SUM(L68:L74)</f>
        <v>3.9577836411609613E-2</v>
      </c>
      <c r="M75" s="37">
        <f>+M76-SUM(M68:M74)</f>
        <v>309</v>
      </c>
      <c r="N75" s="38">
        <f>+N76-SUM(N68:N74)</f>
        <v>3.9645881447267106E-2</v>
      </c>
      <c r="O75" s="39">
        <f>+K75/M75-1</f>
        <v>0.11650485436893199</v>
      </c>
    </row>
    <row r="76" spans="2:15" ht="16.2" thickBot="1">
      <c r="B76" s="83"/>
      <c r="C76" s="84" t="s">
        <v>30</v>
      </c>
      <c r="D76" s="44">
        <v>981</v>
      </c>
      <c r="E76" s="45">
        <v>1</v>
      </c>
      <c r="F76" s="44">
        <v>916</v>
      </c>
      <c r="G76" s="45">
        <v>1</v>
      </c>
      <c r="H76" s="46">
        <v>7.0960698689956248E-2</v>
      </c>
      <c r="I76" s="44">
        <v>893</v>
      </c>
      <c r="J76" s="46">
        <v>9.85442329227324E-2</v>
      </c>
      <c r="K76" s="44">
        <v>8717</v>
      </c>
      <c r="L76" s="45">
        <v>1</v>
      </c>
      <c r="M76" s="44">
        <v>7794</v>
      </c>
      <c r="N76" s="45">
        <v>1</v>
      </c>
      <c r="O76" s="46">
        <v>0.11842442904798567</v>
      </c>
    </row>
    <row r="77" spans="2:15" ht="16.2">
      <c r="B77" s="21" t="s">
        <v>42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ht="16.2">
      <c r="B78" s="75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28 O28">
    <cfRule type="cellIs" dxfId="82" priority="41" operator="lessThan">
      <formula>0</formula>
    </cfRule>
  </conditionalFormatting>
  <conditionalFormatting sqref="H29 O29">
    <cfRule type="cellIs" dxfId="81" priority="40" operator="lessThan">
      <formula>0</formula>
    </cfRule>
  </conditionalFormatting>
  <conditionalFormatting sqref="H18 O18">
    <cfRule type="cellIs" dxfId="80" priority="39" operator="lessThan">
      <formula>0</formula>
    </cfRule>
  </conditionalFormatting>
  <conditionalFormatting sqref="J10:J17 O10:O17 H10:H17">
    <cfRule type="cellIs" dxfId="79" priority="38" operator="lessThan">
      <formula>0</formula>
    </cfRule>
  </conditionalFormatting>
  <conditionalFormatting sqref="L10:L17 N10:O17 D10:E17 G10:J17">
    <cfRule type="cellIs" dxfId="78" priority="37" operator="equal">
      <formula>0</formula>
    </cfRule>
  </conditionalFormatting>
  <conditionalFormatting sqref="F10:F17">
    <cfRule type="cellIs" dxfId="77" priority="36" operator="equal">
      <formula>0</formula>
    </cfRule>
  </conditionalFormatting>
  <conditionalFormatting sqref="K10:K17">
    <cfRule type="cellIs" dxfId="76" priority="35" operator="equal">
      <formula>0</formula>
    </cfRule>
  </conditionalFormatting>
  <conditionalFormatting sqref="M10:M17">
    <cfRule type="cellIs" dxfId="75" priority="34" operator="equal">
      <formula>0</formula>
    </cfRule>
  </conditionalFormatting>
  <conditionalFormatting sqref="J19:J26 O19:O26 H19:H26">
    <cfRule type="cellIs" dxfId="74" priority="33" operator="lessThan">
      <formula>0</formula>
    </cfRule>
  </conditionalFormatting>
  <conditionalFormatting sqref="L19:L26 N19:O26 D19:E26 G19:J26">
    <cfRule type="cellIs" dxfId="73" priority="32" operator="equal">
      <formula>0</formula>
    </cfRule>
  </conditionalFormatting>
  <conditionalFormatting sqref="F19:F26">
    <cfRule type="cellIs" dxfId="72" priority="31" operator="equal">
      <formula>0</formula>
    </cfRule>
  </conditionalFormatting>
  <conditionalFormatting sqref="K19:K26">
    <cfRule type="cellIs" dxfId="71" priority="30" operator="equal">
      <formula>0</formula>
    </cfRule>
  </conditionalFormatting>
  <conditionalFormatting sqref="M19:M26">
    <cfRule type="cellIs" dxfId="70" priority="29" operator="equal">
      <formula>0</formula>
    </cfRule>
  </conditionalFormatting>
  <conditionalFormatting sqref="J27 O27 H27">
    <cfRule type="cellIs" dxfId="69" priority="28" operator="lessThan">
      <formula>0</formula>
    </cfRule>
  </conditionalFormatting>
  <conditionalFormatting sqref="L27 N27:O27 D27:E27 G27:J27">
    <cfRule type="cellIs" dxfId="68" priority="27" operator="equal">
      <formula>0</formula>
    </cfRule>
  </conditionalFormatting>
  <conditionalFormatting sqref="F27">
    <cfRule type="cellIs" dxfId="67" priority="26" operator="equal">
      <formula>0</formula>
    </cfRule>
  </conditionalFormatting>
  <conditionalFormatting sqref="K27">
    <cfRule type="cellIs" dxfId="66" priority="25" operator="equal">
      <formula>0</formula>
    </cfRule>
  </conditionalFormatting>
  <conditionalFormatting sqref="M27">
    <cfRule type="cellIs" dxfId="65" priority="24" operator="equal">
      <formula>0</formula>
    </cfRule>
  </conditionalFormatting>
  <conditionalFormatting sqref="J43 O43 H43">
    <cfRule type="cellIs" dxfId="64" priority="23" operator="lessThan">
      <formula>0</formula>
    </cfRule>
  </conditionalFormatting>
  <conditionalFormatting sqref="L43 N43:O43 D43:E43 G43:J43">
    <cfRule type="cellIs" dxfId="63" priority="22" operator="equal">
      <formula>0</formula>
    </cfRule>
  </conditionalFormatting>
  <conditionalFormatting sqref="F43">
    <cfRule type="cellIs" dxfId="62" priority="21" operator="equal">
      <formula>0</formula>
    </cfRule>
  </conditionalFormatting>
  <conditionalFormatting sqref="K43">
    <cfRule type="cellIs" dxfId="61" priority="20" operator="equal">
      <formula>0</formula>
    </cfRule>
  </conditionalFormatting>
  <conditionalFormatting sqref="M43">
    <cfRule type="cellIs" dxfId="60" priority="19" operator="equal">
      <formula>0</formula>
    </cfRule>
  </conditionalFormatting>
  <conditionalFormatting sqref="H44 O44">
    <cfRule type="cellIs" dxfId="59" priority="18" operator="lessThan">
      <formula>0</formula>
    </cfRule>
  </conditionalFormatting>
  <conditionalFormatting sqref="J45:J52 O45:O52 H45:H52">
    <cfRule type="cellIs" dxfId="58" priority="17" operator="lessThan">
      <formula>0</formula>
    </cfRule>
  </conditionalFormatting>
  <conditionalFormatting sqref="L45:L52 N45:O52 D45:E52 G45:J52">
    <cfRule type="cellIs" dxfId="57" priority="16" operator="equal">
      <formula>0</formula>
    </cfRule>
  </conditionalFormatting>
  <conditionalFormatting sqref="F45:F52">
    <cfRule type="cellIs" dxfId="56" priority="15" operator="equal">
      <formula>0</formula>
    </cfRule>
  </conditionalFormatting>
  <conditionalFormatting sqref="K45:K52">
    <cfRule type="cellIs" dxfId="55" priority="14" operator="equal">
      <formula>0</formula>
    </cfRule>
  </conditionalFormatting>
  <conditionalFormatting sqref="M45:M52">
    <cfRule type="cellIs" dxfId="54" priority="13" operator="equal">
      <formula>0</formula>
    </cfRule>
  </conditionalFormatting>
  <conditionalFormatting sqref="J53 O53 H53">
    <cfRule type="cellIs" dxfId="53" priority="12" operator="lessThan">
      <formula>0</formula>
    </cfRule>
  </conditionalFormatting>
  <conditionalFormatting sqref="L53 N53:O53 D53:E53 G53:J53">
    <cfRule type="cellIs" dxfId="52" priority="11" operator="equal">
      <formula>0</formula>
    </cfRule>
  </conditionalFormatting>
  <conditionalFormatting sqref="F53">
    <cfRule type="cellIs" dxfId="51" priority="10" operator="equal">
      <formula>0</formula>
    </cfRule>
  </conditionalFormatting>
  <conditionalFormatting sqref="K53">
    <cfRule type="cellIs" dxfId="50" priority="9" operator="equal">
      <formula>0</formula>
    </cfRule>
  </conditionalFormatting>
  <conditionalFormatting sqref="M53">
    <cfRule type="cellIs" dxfId="49" priority="8" operator="equal">
      <formula>0</formula>
    </cfRule>
  </conditionalFormatting>
  <conditionalFormatting sqref="H54 O54">
    <cfRule type="cellIs" dxfId="48" priority="7" operator="lessThan">
      <formula>0</formula>
    </cfRule>
  </conditionalFormatting>
  <conditionalFormatting sqref="H55 O55">
    <cfRule type="cellIs" dxfId="47" priority="6" operator="lessThan">
      <formula>0</formula>
    </cfRule>
  </conditionalFormatting>
  <conditionalFormatting sqref="J68:J75 O68:O75 H68:H75">
    <cfRule type="cellIs" dxfId="46" priority="5" operator="lessThan">
      <formula>0</formula>
    </cfRule>
  </conditionalFormatting>
  <conditionalFormatting sqref="L68:L75 N68:O75 D68:E75 G68:J75">
    <cfRule type="cellIs" dxfId="45" priority="4" operator="equal">
      <formula>0</formula>
    </cfRule>
  </conditionalFormatting>
  <conditionalFormatting sqref="F68:F75">
    <cfRule type="cellIs" dxfId="44" priority="3" operator="equal">
      <formula>0</formula>
    </cfRule>
  </conditionalFormatting>
  <conditionalFormatting sqref="K68:K75">
    <cfRule type="cellIs" dxfId="43" priority="2" operator="equal">
      <formula>0</formula>
    </cfRule>
  </conditionalFormatting>
  <conditionalFormatting sqref="M68:M75">
    <cfRule type="cellIs" dxfId="4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8"/>
      <c r="O1" s="20">
        <v>44930</v>
      </c>
    </row>
    <row r="2" spans="2:15" ht="15.6">
      <c r="B2" s="110" t="s">
        <v>34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4"/>
    </row>
    <row r="3" spans="2:15" ht="16.2" thickBot="1">
      <c r="B3" s="111" t="s">
        <v>33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" t="s">
        <v>31</v>
      </c>
    </row>
    <row r="4" spans="2:15" ht="15" customHeight="1">
      <c r="B4" s="101" t="s">
        <v>0</v>
      </c>
      <c r="C4" s="103" t="s">
        <v>1</v>
      </c>
      <c r="D4" s="105" t="s">
        <v>91</v>
      </c>
      <c r="E4" s="105"/>
      <c r="F4" s="105"/>
      <c r="G4" s="105"/>
      <c r="H4" s="106"/>
      <c r="I4" s="109" t="s">
        <v>86</v>
      </c>
      <c r="J4" s="106"/>
      <c r="K4" s="109" t="s">
        <v>93</v>
      </c>
      <c r="L4" s="105"/>
      <c r="M4" s="105"/>
      <c r="N4" s="105"/>
      <c r="O4" s="115"/>
    </row>
    <row r="5" spans="2:15" ht="16.2" thickBot="1">
      <c r="B5" s="102"/>
      <c r="C5" s="104"/>
      <c r="D5" s="113" t="s">
        <v>92</v>
      </c>
      <c r="E5" s="113"/>
      <c r="F5" s="113"/>
      <c r="G5" s="113"/>
      <c r="H5" s="116"/>
      <c r="I5" s="112" t="s">
        <v>87</v>
      </c>
      <c r="J5" s="116"/>
      <c r="K5" s="112" t="s">
        <v>94</v>
      </c>
      <c r="L5" s="113"/>
      <c r="M5" s="113"/>
      <c r="N5" s="113"/>
      <c r="O5" s="114"/>
    </row>
    <row r="6" spans="2:15" ht="19.5" customHeight="1">
      <c r="B6" s="102"/>
      <c r="C6" s="104"/>
      <c r="D6" s="97">
        <v>2022</v>
      </c>
      <c r="E6" s="98"/>
      <c r="F6" s="97">
        <v>2021</v>
      </c>
      <c r="G6" s="98"/>
      <c r="H6" s="87" t="s">
        <v>22</v>
      </c>
      <c r="I6" s="107">
        <v>2022</v>
      </c>
      <c r="J6" s="107" t="s">
        <v>88</v>
      </c>
      <c r="K6" s="97">
        <v>2022</v>
      </c>
      <c r="L6" s="98"/>
      <c r="M6" s="97">
        <v>2021</v>
      </c>
      <c r="N6" s="98"/>
      <c r="O6" s="87" t="s">
        <v>22</v>
      </c>
    </row>
    <row r="7" spans="2:15" ht="19.5" customHeight="1" thickBot="1">
      <c r="B7" s="89" t="s">
        <v>23</v>
      </c>
      <c r="C7" s="91" t="s">
        <v>24</v>
      </c>
      <c r="D7" s="99"/>
      <c r="E7" s="100"/>
      <c r="F7" s="99"/>
      <c r="G7" s="100"/>
      <c r="H7" s="88"/>
      <c r="I7" s="108"/>
      <c r="J7" s="108"/>
      <c r="K7" s="99"/>
      <c r="L7" s="100"/>
      <c r="M7" s="99"/>
      <c r="N7" s="100"/>
      <c r="O7" s="88"/>
    </row>
    <row r="8" spans="2:15" ht="15" customHeight="1">
      <c r="B8" s="89"/>
      <c r="C8" s="91"/>
      <c r="D8" s="24" t="s">
        <v>25</v>
      </c>
      <c r="E8" s="26" t="s">
        <v>2</v>
      </c>
      <c r="F8" s="24" t="s">
        <v>25</v>
      </c>
      <c r="G8" s="26" t="s">
        <v>2</v>
      </c>
      <c r="H8" s="93" t="s">
        <v>26</v>
      </c>
      <c r="I8" s="25" t="s">
        <v>25</v>
      </c>
      <c r="J8" s="95" t="s">
        <v>89</v>
      </c>
      <c r="K8" s="24" t="s">
        <v>25</v>
      </c>
      <c r="L8" s="26" t="s">
        <v>2</v>
      </c>
      <c r="M8" s="24" t="s">
        <v>25</v>
      </c>
      <c r="N8" s="26" t="s">
        <v>2</v>
      </c>
      <c r="O8" s="93" t="s">
        <v>26</v>
      </c>
    </row>
    <row r="9" spans="2:15" ht="15" customHeight="1" thickBot="1">
      <c r="B9" s="90"/>
      <c r="C9" s="92"/>
      <c r="D9" s="27" t="s">
        <v>27</v>
      </c>
      <c r="E9" s="28" t="s">
        <v>28</v>
      </c>
      <c r="F9" s="27" t="s">
        <v>27</v>
      </c>
      <c r="G9" s="28" t="s">
        <v>28</v>
      </c>
      <c r="H9" s="94"/>
      <c r="I9" s="29" t="s">
        <v>27</v>
      </c>
      <c r="J9" s="96"/>
      <c r="K9" s="27" t="s">
        <v>27</v>
      </c>
      <c r="L9" s="28" t="s">
        <v>28</v>
      </c>
      <c r="M9" s="27" t="s">
        <v>27</v>
      </c>
      <c r="N9" s="28" t="s">
        <v>28</v>
      </c>
      <c r="O9" s="94"/>
    </row>
    <row r="10" spans="2:15" ht="16.2" thickBot="1">
      <c r="B10" s="30">
        <v>1</v>
      </c>
      <c r="C10" s="31" t="s">
        <v>9</v>
      </c>
      <c r="D10" s="32">
        <v>44</v>
      </c>
      <c r="E10" s="33">
        <v>0.32835820895522388</v>
      </c>
      <c r="F10" s="32">
        <v>44</v>
      </c>
      <c r="G10" s="33">
        <v>0.31205673758865249</v>
      </c>
      <c r="H10" s="34">
        <v>0</v>
      </c>
      <c r="I10" s="32">
        <v>63</v>
      </c>
      <c r="J10" s="34">
        <v>-0.30158730158730163</v>
      </c>
      <c r="K10" s="32">
        <v>395</v>
      </c>
      <c r="L10" s="33">
        <v>0.34169550173010382</v>
      </c>
      <c r="M10" s="32">
        <v>517</v>
      </c>
      <c r="N10" s="33">
        <v>0.38126843657817111</v>
      </c>
      <c r="O10" s="34">
        <v>-0.23597678916827858</v>
      </c>
    </row>
    <row r="11" spans="2:15" ht="16.2" thickBot="1">
      <c r="B11" s="68">
        <v>2</v>
      </c>
      <c r="C11" s="36" t="s">
        <v>45</v>
      </c>
      <c r="D11" s="37">
        <v>33</v>
      </c>
      <c r="E11" s="38">
        <v>0.2462686567164179</v>
      </c>
      <c r="F11" s="37">
        <v>56</v>
      </c>
      <c r="G11" s="38">
        <v>0.3971631205673759</v>
      </c>
      <c r="H11" s="39">
        <v>-0.4107142857142857</v>
      </c>
      <c r="I11" s="37">
        <v>10</v>
      </c>
      <c r="J11" s="39">
        <v>2.2999999999999998</v>
      </c>
      <c r="K11" s="37">
        <v>256</v>
      </c>
      <c r="L11" s="38">
        <v>0.22145328719723184</v>
      </c>
      <c r="M11" s="37">
        <v>374</v>
      </c>
      <c r="N11" s="38">
        <v>0.27581120943952803</v>
      </c>
      <c r="O11" s="39">
        <v>-0.31550802139037437</v>
      </c>
    </row>
    <row r="12" spans="2:15" ht="16.2" thickBot="1">
      <c r="B12" s="30">
        <v>3</v>
      </c>
      <c r="C12" s="31" t="s">
        <v>4</v>
      </c>
      <c r="D12" s="32">
        <v>28</v>
      </c>
      <c r="E12" s="33">
        <v>0.20895522388059701</v>
      </c>
      <c r="F12" s="32">
        <v>17</v>
      </c>
      <c r="G12" s="33">
        <v>0.12056737588652482</v>
      </c>
      <c r="H12" s="34">
        <v>0.64705882352941169</v>
      </c>
      <c r="I12" s="32">
        <v>6</v>
      </c>
      <c r="J12" s="34">
        <v>3.666666666666667</v>
      </c>
      <c r="K12" s="32">
        <v>223</v>
      </c>
      <c r="L12" s="33">
        <v>0.19290657439446368</v>
      </c>
      <c r="M12" s="32">
        <v>85</v>
      </c>
      <c r="N12" s="33">
        <v>6.268436578171091E-2</v>
      </c>
      <c r="O12" s="34">
        <v>1.6235294117647059</v>
      </c>
    </row>
    <row r="13" spans="2:15" ht="16.2" thickBot="1">
      <c r="B13" s="68">
        <v>4</v>
      </c>
      <c r="C13" s="36" t="s">
        <v>12</v>
      </c>
      <c r="D13" s="37">
        <v>10</v>
      </c>
      <c r="E13" s="38">
        <v>7.4626865671641784E-2</v>
      </c>
      <c r="F13" s="37">
        <v>16</v>
      </c>
      <c r="G13" s="38">
        <v>0.11347517730496454</v>
      </c>
      <c r="H13" s="39">
        <v>-0.375</v>
      </c>
      <c r="I13" s="37">
        <v>9</v>
      </c>
      <c r="J13" s="39">
        <v>0.11111111111111116</v>
      </c>
      <c r="K13" s="37">
        <v>79</v>
      </c>
      <c r="L13" s="38">
        <v>6.8339100346020767E-2</v>
      </c>
      <c r="M13" s="37">
        <v>118</v>
      </c>
      <c r="N13" s="38">
        <v>8.7020648967551628E-2</v>
      </c>
      <c r="O13" s="39">
        <v>-0.33050847457627119</v>
      </c>
    </row>
    <row r="14" spans="2:15" ht="16.2" thickBot="1">
      <c r="B14" s="30">
        <v>5</v>
      </c>
      <c r="C14" s="31" t="s">
        <v>90</v>
      </c>
      <c r="D14" s="32">
        <v>1</v>
      </c>
      <c r="E14" s="33">
        <v>7.462686567164179E-3</v>
      </c>
      <c r="F14" s="32">
        <v>4</v>
      </c>
      <c r="G14" s="33">
        <v>2.8368794326241134E-2</v>
      </c>
      <c r="H14" s="34">
        <v>-0.75</v>
      </c>
      <c r="I14" s="32">
        <v>5</v>
      </c>
      <c r="J14" s="34">
        <v>-0.8</v>
      </c>
      <c r="K14" s="32">
        <v>34</v>
      </c>
      <c r="L14" s="33">
        <v>2.9411764705882353E-2</v>
      </c>
      <c r="M14" s="32">
        <v>60</v>
      </c>
      <c r="N14" s="33">
        <v>4.4247787610619468E-2</v>
      </c>
      <c r="O14" s="34">
        <v>-0.43333333333333335</v>
      </c>
    </row>
    <row r="15" spans="2:15" ht="16.2" thickBot="1">
      <c r="B15" s="85" t="s">
        <v>47</v>
      </c>
      <c r="C15" s="86"/>
      <c r="D15" s="40">
        <f>SUM(D10:D14)</f>
        <v>116</v>
      </c>
      <c r="E15" s="41">
        <f>D15/D17</f>
        <v>0.86567164179104472</v>
      </c>
      <c r="F15" s="40">
        <f>SUM(F10:F14)</f>
        <v>137</v>
      </c>
      <c r="G15" s="41">
        <f>F15/F17</f>
        <v>0.97163120567375882</v>
      </c>
      <c r="H15" s="42">
        <f>D15/F15-1</f>
        <v>-0.15328467153284675</v>
      </c>
      <c r="I15" s="40">
        <f>SUM(I10:I14)</f>
        <v>93</v>
      </c>
      <c r="J15" s="41">
        <f>D15/I15-1</f>
        <v>0.24731182795698925</v>
      </c>
      <c r="K15" s="40">
        <f>SUM(K10:K14)</f>
        <v>987</v>
      </c>
      <c r="L15" s="41">
        <f>K15/K17</f>
        <v>0.85380622837370246</v>
      </c>
      <c r="M15" s="40">
        <f>SUM(M10:M14)</f>
        <v>1154</v>
      </c>
      <c r="N15" s="41">
        <f>M15/M17</f>
        <v>0.85103244837758107</v>
      </c>
      <c r="O15" s="42">
        <f>K15/M15-1</f>
        <v>-0.14471403812824957</v>
      </c>
    </row>
    <row r="16" spans="2:15" ht="16.2" thickBot="1">
      <c r="B16" s="85" t="s">
        <v>29</v>
      </c>
      <c r="C16" s="86"/>
      <c r="D16" s="43">
        <f>D17-D15</f>
        <v>18</v>
      </c>
      <c r="E16" s="41">
        <f t="shared" ref="E16:N16" si="0">E17-E15</f>
        <v>0.13432835820895528</v>
      </c>
      <c r="F16" s="43">
        <f t="shared" si="0"/>
        <v>4</v>
      </c>
      <c r="G16" s="41">
        <f t="shared" si="0"/>
        <v>2.8368794326241176E-2</v>
      </c>
      <c r="H16" s="42">
        <f>D16/F16-1</f>
        <v>3.5</v>
      </c>
      <c r="I16" s="43">
        <f t="shared" si="0"/>
        <v>16</v>
      </c>
      <c r="J16" s="42">
        <f>D16/I16-1</f>
        <v>0.125</v>
      </c>
      <c r="K16" s="43">
        <f t="shared" si="0"/>
        <v>169</v>
      </c>
      <c r="L16" s="41">
        <f t="shared" si="0"/>
        <v>0.14619377162629754</v>
      </c>
      <c r="M16" s="43">
        <f t="shared" si="0"/>
        <v>202</v>
      </c>
      <c r="N16" s="41">
        <f t="shared" si="0"/>
        <v>0.14896755162241859</v>
      </c>
      <c r="O16" s="42">
        <f>K16/M16-1</f>
        <v>-0.1633663366336634</v>
      </c>
    </row>
    <row r="17" spans="2:15" ht="16.2" thickBot="1">
      <c r="B17" s="83" t="s">
        <v>30</v>
      </c>
      <c r="C17" s="84"/>
      <c r="D17" s="44">
        <v>134</v>
      </c>
      <c r="E17" s="45">
        <v>1</v>
      </c>
      <c r="F17" s="44">
        <v>141</v>
      </c>
      <c r="G17" s="45">
        <v>1</v>
      </c>
      <c r="H17" s="46">
        <v>-4.9645390070921946E-2</v>
      </c>
      <c r="I17" s="44">
        <v>109</v>
      </c>
      <c r="J17" s="46">
        <v>0.22935779816513757</v>
      </c>
      <c r="K17" s="44">
        <v>1156</v>
      </c>
      <c r="L17" s="45">
        <v>1</v>
      </c>
      <c r="M17" s="44">
        <v>1356</v>
      </c>
      <c r="N17" s="45">
        <v>0.99999999999999967</v>
      </c>
      <c r="O17" s="46">
        <v>-0.14749262536873153</v>
      </c>
    </row>
    <row r="18" spans="2:15" ht="16.2">
      <c r="B18" s="77" t="s">
        <v>66</v>
      </c>
    </row>
    <row r="19" spans="2:15" ht="15.6">
      <c r="B19" s="78" t="s">
        <v>44</v>
      </c>
    </row>
    <row r="20" spans="2:15" ht="15.6">
      <c r="B20" s="76" t="s">
        <v>78</v>
      </c>
    </row>
    <row r="21" spans="2:15" ht="16.2">
      <c r="B21" s="75" t="s">
        <v>67</v>
      </c>
      <c r="C21" s="14"/>
      <c r="D21" s="14"/>
      <c r="E21" s="14"/>
      <c r="F21" s="14"/>
      <c r="G21" s="14"/>
    </row>
    <row r="22" spans="2:15" ht="16.2">
      <c r="B22" s="79" t="s">
        <v>43</v>
      </c>
    </row>
    <row r="23" spans="2:15">
      <c r="B23" s="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J10:J14 O10:O14 H10:H14">
    <cfRule type="cellIs" dxfId="41" priority="7" operator="lessThan">
      <formula>0</formula>
    </cfRule>
  </conditionalFormatting>
  <conditionalFormatting sqref="L10:L14 N10:O14 D10:E14 G10:J14">
    <cfRule type="cellIs" dxfId="40" priority="6" operator="equal">
      <formula>0</formula>
    </cfRule>
  </conditionalFormatting>
  <conditionalFormatting sqref="F10:F14">
    <cfRule type="cellIs" dxfId="39" priority="5" operator="equal">
      <formula>0</formula>
    </cfRule>
  </conditionalFormatting>
  <conditionalFormatting sqref="K10:K14">
    <cfRule type="cellIs" dxfId="38" priority="4" operator="equal">
      <formula>0</formula>
    </cfRule>
  </conditionalFormatting>
  <conditionalFormatting sqref="M10:M14">
    <cfRule type="cellIs" dxfId="37" priority="3" operator="equal">
      <formula>0</formula>
    </cfRule>
  </conditionalFormatting>
  <conditionalFormatting sqref="H16 J16 O16">
    <cfRule type="cellIs" dxfId="36" priority="2" operator="lessThan">
      <formula>0</formula>
    </cfRule>
  </conditionalFormatting>
  <conditionalFormatting sqref="H15 O15">
    <cfRule type="cellIs" dxfId="3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CF1F-F97C-4CCA-B42C-52C7571388B5}">
  <sheetPr>
    <pageSetUpPr fitToPage="1"/>
  </sheetPr>
  <dimension ref="B1:W65"/>
  <sheetViews>
    <sheetView showGridLines="0" workbookViewId="0"/>
  </sheetViews>
  <sheetFormatPr defaultRowHeight="14.4"/>
  <cols>
    <col min="1" max="1" width="2" style="14" customWidth="1"/>
    <col min="2" max="2" width="8.109375" style="14" customWidth="1"/>
    <col min="3" max="3" width="20.33203125" style="14" customWidth="1"/>
    <col min="4" max="9" width="8.88671875" style="14" customWidth="1"/>
    <col min="10" max="10" width="9.44140625" style="14" customWidth="1"/>
    <col min="11" max="12" width="11.33203125" style="14" customWidth="1"/>
    <col min="13" max="14" width="8.88671875" style="14" customWidth="1"/>
    <col min="15" max="15" width="13.33203125" style="14" customWidth="1"/>
    <col min="16" max="16" width="9.44140625" style="14" customWidth="1"/>
    <col min="17" max="17" width="20.88671875" style="14" customWidth="1"/>
    <col min="18" max="22" width="11" style="14" customWidth="1"/>
    <col min="23" max="23" width="11.6640625" style="14" customWidth="1"/>
    <col min="24" max="16384" width="8.88671875" style="14"/>
  </cols>
  <sheetData>
    <row r="1" spans="2:15" ht="16.2">
      <c r="B1" s="21" t="s">
        <v>7</v>
      </c>
      <c r="D1" s="15"/>
      <c r="O1" s="22">
        <v>44930</v>
      </c>
    </row>
    <row r="2" spans="2:15" ht="14.4" customHeight="1">
      <c r="B2" s="110" t="s">
        <v>62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32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3" t="s">
        <v>35</v>
      </c>
    </row>
    <row r="5" spans="2:15" ht="14.4" customHeight="1">
      <c r="B5" s="101" t="s">
        <v>0</v>
      </c>
      <c r="C5" s="103" t="s">
        <v>1</v>
      </c>
      <c r="D5" s="105" t="s">
        <v>91</v>
      </c>
      <c r="E5" s="105"/>
      <c r="F5" s="105"/>
      <c r="G5" s="105"/>
      <c r="H5" s="106"/>
      <c r="I5" s="109" t="s">
        <v>86</v>
      </c>
      <c r="J5" s="106"/>
      <c r="K5" s="109" t="s">
        <v>96</v>
      </c>
      <c r="L5" s="105"/>
      <c r="M5" s="105"/>
      <c r="N5" s="105"/>
      <c r="O5" s="115"/>
    </row>
    <row r="6" spans="2:15" ht="14.4" customHeight="1" thickBot="1">
      <c r="B6" s="102"/>
      <c r="C6" s="104"/>
      <c r="D6" s="113" t="s">
        <v>92</v>
      </c>
      <c r="E6" s="113"/>
      <c r="F6" s="113"/>
      <c r="G6" s="113"/>
      <c r="H6" s="116"/>
      <c r="I6" s="112" t="s">
        <v>87</v>
      </c>
      <c r="J6" s="116"/>
      <c r="K6" s="112" t="s">
        <v>94</v>
      </c>
      <c r="L6" s="113"/>
      <c r="M6" s="113"/>
      <c r="N6" s="113"/>
      <c r="O6" s="114"/>
    </row>
    <row r="7" spans="2:15" ht="14.4" customHeight="1">
      <c r="B7" s="102"/>
      <c r="C7" s="104"/>
      <c r="D7" s="97">
        <v>2022</v>
      </c>
      <c r="E7" s="98"/>
      <c r="F7" s="97">
        <v>2021</v>
      </c>
      <c r="G7" s="98"/>
      <c r="H7" s="87" t="s">
        <v>22</v>
      </c>
      <c r="I7" s="107">
        <v>2022</v>
      </c>
      <c r="J7" s="107" t="s">
        <v>84</v>
      </c>
      <c r="K7" s="97">
        <v>2022</v>
      </c>
      <c r="L7" s="98"/>
      <c r="M7" s="97">
        <v>2021</v>
      </c>
      <c r="N7" s="98"/>
      <c r="O7" s="87" t="s">
        <v>22</v>
      </c>
    </row>
    <row r="8" spans="2:15" ht="14.4" customHeight="1" thickBot="1">
      <c r="B8" s="89" t="s">
        <v>23</v>
      </c>
      <c r="C8" s="91" t="s">
        <v>24</v>
      </c>
      <c r="D8" s="99"/>
      <c r="E8" s="100"/>
      <c r="F8" s="99"/>
      <c r="G8" s="100"/>
      <c r="H8" s="88"/>
      <c r="I8" s="108"/>
      <c r="J8" s="108"/>
      <c r="K8" s="99"/>
      <c r="L8" s="100"/>
      <c r="M8" s="99"/>
      <c r="N8" s="100"/>
      <c r="O8" s="88"/>
    </row>
    <row r="9" spans="2:15" ht="14.4" customHeight="1">
      <c r="B9" s="89"/>
      <c r="C9" s="91"/>
      <c r="D9" s="24" t="s">
        <v>25</v>
      </c>
      <c r="E9" s="26" t="s">
        <v>2</v>
      </c>
      <c r="F9" s="24" t="s">
        <v>25</v>
      </c>
      <c r="G9" s="26" t="s">
        <v>2</v>
      </c>
      <c r="H9" s="93" t="s">
        <v>26</v>
      </c>
      <c r="I9" s="25" t="s">
        <v>25</v>
      </c>
      <c r="J9" s="95" t="s">
        <v>85</v>
      </c>
      <c r="K9" s="24" t="s">
        <v>25</v>
      </c>
      <c r="L9" s="26" t="s">
        <v>2</v>
      </c>
      <c r="M9" s="24" t="s">
        <v>25</v>
      </c>
      <c r="N9" s="26" t="s">
        <v>2</v>
      </c>
      <c r="O9" s="93" t="s">
        <v>26</v>
      </c>
    </row>
    <row r="10" spans="2:15" ht="14.4" customHeight="1" thickBot="1">
      <c r="B10" s="90"/>
      <c r="C10" s="92"/>
      <c r="D10" s="27" t="s">
        <v>27</v>
      </c>
      <c r="E10" s="28" t="s">
        <v>28</v>
      </c>
      <c r="F10" s="27" t="s">
        <v>27</v>
      </c>
      <c r="G10" s="28" t="s">
        <v>28</v>
      </c>
      <c r="H10" s="94"/>
      <c r="I10" s="29" t="s">
        <v>27</v>
      </c>
      <c r="J10" s="96"/>
      <c r="K10" s="27" t="s">
        <v>27</v>
      </c>
      <c r="L10" s="28" t="s">
        <v>28</v>
      </c>
      <c r="M10" s="27" t="s">
        <v>27</v>
      </c>
      <c r="N10" s="28" t="s">
        <v>28</v>
      </c>
      <c r="O10" s="94"/>
    </row>
    <row r="11" spans="2:15" ht="14.4" customHeight="1" thickBot="1">
      <c r="B11" s="30">
        <v>1</v>
      </c>
      <c r="C11" s="31" t="s">
        <v>11</v>
      </c>
      <c r="D11" s="32">
        <v>1188</v>
      </c>
      <c r="E11" s="33">
        <v>0.20729366602687141</v>
      </c>
      <c r="F11" s="32">
        <v>1223</v>
      </c>
      <c r="G11" s="33">
        <v>0.16398498256905336</v>
      </c>
      <c r="H11" s="34">
        <v>-2.8618152085036819E-2</v>
      </c>
      <c r="I11" s="32">
        <v>1036</v>
      </c>
      <c r="J11" s="34">
        <v>0.14671814671814665</v>
      </c>
      <c r="K11" s="32">
        <v>12933</v>
      </c>
      <c r="L11" s="33">
        <v>0.2077990938012147</v>
      </c>
      <c r="M11" s="32">
        <v>14121</v>
      </c>
      <c r="N11" s="33">
        <v>0.19101533966398831</v>
      </c>
      <c r="O11" s="34">
        <v>-8.4130019120458921E-2</v>
      </c>
    </row>
    <row r="12" spans="2:15" ht="14.4" customHeight="1" thickBot="1">
      <c r="B12" s="35">
        <v>2</v>
      </c>
      <c r="C12" s="36" t="s">
        <v>16</v>
      </c>
      <c r="D12" s="37">
        <v>588</v>
      </c>
      <c r="E12" s="38">
        <v>0.10259989530622927</v>
      </c>
      <c r="F12" s="37">
        <v>924</v>
      </c>
      <c r="G12" s="38">
        <v>0.12389380530973451</v>
      </c>
      <c r="H12" s="39">
        <v>-0.36363636363636365</v>
      </c>
      <c r="I12" s="37">
        <v>690</v>
      </c>
      <c r="J12" s="39">
        <v>-0.14782608695652177</v>
      </c>
      <c r="K12" s="37">
        <v>8594</v>
      </c>
      <c r="L12" s="38">
        <v>0.13808284327902567</v>
      </c>
      <c r="M12" s="37">
        <v>9954</v>
      </c>
      <c r="N12" s="38">
        <v>0.1346481616751887</v>
      </c>
      <c r="O12" s="39">
        <v>-0.13662849105887076</v>
      </c>
    </row>
    <row r="13" spans="2:15" ht="14.4" customHeight="1" thickBot="1">
      <c r="B13" s="30">
        <v>3</v>
      </c>
      <c r="C13" s="31" t="s">
        <v>12</v>
      </c>
      <c r="D13" s="32">
        <v>690</v>
      </c>
      <c r="E13" s="33">
        <v>0.12039783632873843</v>
      </c>
      <c r="F13" s="32">
        <v>605</v>
      </c>
      <c r="G13" s="33">
        <v>8.1120943952802366E-2</v>
      </c>
      <c r="H13" s="34">
        <v>0.14049586776859502</v>
      </c>
      <c r="I13" s="32">
        <v>551</v>
      </c>
      <c r="J13" s="34">
        <v>0.25226860254083494</v>
      </c>
      <c r="K13" s="32">
        <v>7116</v>
      </c>
      <c r="L13" s="33">
        <v>0.11433529355056396</v>
      </c>
      <c r="M13" s="32">
        <v>6667</v>
      </c>
      <c r="N13" s="33">
        <v>9.0184779373968557E-2</v>
      </c>
      <c r="O13" s="34">
        <v>6.7346632668366491E-2</v>
      </c>
    </row>
    <row r="14" spans="2:15" ht="14.4" customHeight="1" thickBot="1">
      <c r="B14" s="35">
        <v>4</v>
      </c>
      <c r="C14" s="36" t="s">
        <v>13</v>
      </c>
      <c r="D14" s="37">
        <v>879</v>
      </c>
      <c r="E14" s="38">
        <v>0.1533763741057407</v>
      </c>
      <c r="F14" s="37">
        <v>707</v>
      </c>
      <c r="G14" s="38">
        <v>9.4797532850630195E-2</v>
      </c>
      <c r="H14" s="39">
        <v>0.24328147100424324</v>
      </c>
      <c r="I14" s="37">
        <v>791</v>
      </c>
      <c r="J14" s="39">
        <v>0.11125158027812887</v>
      </c>
      <c r="K14" s="37">
        <v>6957</v>
      </c>
      <c r="L14" s="38">
        <v>0.11178058420900415</v>
      </c>
      <c r="M14" s="37">
        <v>8990</v>
      </c>
      <c r="N14" s="38">
        <v>0.12160809458106756</v>
      </c>
      <c r="O14" s="39">
        <v>-0.22614015572858737</v>
      </c>
    </row>
    <row r="15" spans="2:15" ht="14.4" customHeight="1" thickBot="1">
      <c r="B15" s="30">
        <v>5</v>
      </c>
      <c r="C15" s="31" t="s">
        <v>9</v>
      </c>
      <c r="D15" s="32">
        <v>690</v>
      </c>
      <c r="E15" s="33">
        <v>0.12039783632873843</v>
      </c>
      <c r="F15" s="32">
        <v>953</v>
      </c>
      <c r="G15" s="33">
        <v>0.1277822472512738</v>
      </c>
      <c r="H15" s="34">
        <v>-0.27597061909758658</v>
      </c>
      <c r="I15" s="32">
        <v>645</v>
      </c>
      <c r="J15" s="34">
        <v>6.9767441860465018E-2</v>
      </c>
      <c r="K15" s="32">
        <v>5983</v>
      </c>
      <c r="L15" s="33">
        <v>9.6130981072656579E-2</v>
      </c>
      <c r="M15" s="32">
        <v>6375</v>
      </c>
      <c r="N15" s="33">
        <v>8.6234883532180825E-2</v>
      </c>
      <c r="O15" s="34">
        <v>-6.1490196078431425E-2</v>
      </c>
    </row>
    <row r="16" spans="2:15" ht="14.4" customHeight="1" thickBot="1">
      <c r="B16" s="35">
        <v>6</v>
      </c>
      <c r="C16" s="36" t="s">
        <v>41</v>
      </c>
      <c r="D16" s="37">
        <v>427</v>
      </c>
      <c r="E16" s="38">
        <v>7.4507066829523641E-2</v>
      </c>
      <c r="F16" s="37">
        <v>674</v>
      </c>
      <c r="G16" s="38">
        <v>9.0372754089568255E-2</v>
      </c>
      <c r="H16" s="39">
        <v>-0.36646884272997038</v>
      </c>
      <c r="I16" s="37">
        <v>460</v>
      </c>
      <c r="J16" s="39">
        <v>-7.1739130434782639E-2</v>
      </c>
      <c r="K16" s="37">
        <v>4652</v>
      </c>
      <c r="L16" s="38">
        <v>7.474533243356149E-2</v>
      </c>
      <c r="M16" s="37">
        <v>5153</v>
      </c>
      <c r="N16" s="38">
        <v>6.9704839975110247E-2</v>
      </c>
      <c r="O16" s="39">
        <v>-9.7224917523772603E-2</v>
      </c>
    </row>
    <row r="17" spans="2:23" ht="14.4" customHeight="1" thickBot="1">
      <c r="B17" s="30">
        <v>7</v>
      </c>
      <c r="C17" s="31" t="s">
        <v>17</v>
      </c>
      <c r="D17" s="32">
        <v>418</v>
      </c>
      <c r="E17" s="33">
        <v>7.293666026871401E-2</v>
      </c>
      <c r="F17" s="32">
        <v>394</v>
      </c>
      <c r="G17" s="33">
        <v>5.2829176722982034E-2</v>
      </c>
      <c r="H17" s="34">
        <v>6.0913705583756306E-2</v>
      </c>
      <c r="I17" s="32">
        <v>399</v>
      </c>
      <c r="J17" s="34">
        <v>4.7619047619047672E-2</v>
      </c>
      <c r="K17" s="32">
        <v>4326</v>
      </c>
      <c r="L17" s="33">
        <v>6.9507374915646389E-2</v>
      </c>
      <c r="M17" s="32">
        <v>5242</v>
      </c>
      <c r="N17" s="33">
        <v>7.0908746584422255E-2</v>
      </c>
      <c r="O17" s="34">
        <v>-0.17474246470812671</v>
      </c>
    </row>
    <row r="18" spans="2:23" ht="14.4" customHeight="1" thickBot="1">
      <c r="B18" s="35">
        <v>8</v>
      </c>
      <c r="C18" s="36" t="s">
        <v>18</v>
      </c>
      <c r="D18" s="37">
        <v>175</v>
      </c>
      <c r="E18" s="38">
        <v>3.0535683126853952E-2</v>
      </c>
      <c r="F18" s="37">
        <v>860</v>
      </c>
      <c r="G18" s="38">
        <v>0.11531241619737195</v>
      </c>
      <c r="H18" s="39">
        <v>-0.79651162790697672</v>
      </c>
      <c r="I18" s="37">
        <v>361</v>
      </c>
      <c r="J18" s="39">
        <v>-0.51523545706371188</v>
      </c>
      <c r="K18" s="37">
        <v>3826</v>
      </c>
      <c r="L18" s="38">
        <v>6.1473697740929978E-2</v>
      </c>
      <c r="M18" s="37">
        <v>4422</v>
      </c>
      <c r="N18" s="38">
        <v>5.9816573330086845E-2</v>
      </c>
      <c r="O18" s="39">
        <v>-0.13478064224332886</v>
      </c>
    </row>
    <row r="19" spans="2:23" ht="14.4" customHeight="1" thickBot="1">
      <c r="B19" s="30">
        <v>9</v>
      </c>
      <c r="C19" s="31" t="s">
        <v>15</v>
      </c>
      <c r="D19" s="32">
        <v>246</v>
      </c>
      <c r="E19" s="33">
        <v>4.2924445995463273E-2</v>
      </c>
      <c r="F19" s="32">
        <v>395</v>
      </c>
      <c r="G19" s="33">
        <v>5.2963260927862695E-2</v>
      </c>
      <c r="H19" s="34">
        <v>-0.37721518987341773</v>
      </c>
      <c r="I19" s="32">
        <v>211</v>
      </c>
      <c r="J19" s="34">
        <v>0.16587677725118488</v>
      </c>
      <c r="K19" s="32">
        <v>2598</v>
      </c>
      <c r="L19" s="33">
        <v>4.1742986599826476E-2</v>
      </c>
      <c r="M19" s="32">
        <v>4062</v>
      </c>
      <c r="N19" s="33">
        <v>5.4946838730622512E-2</v>
      </c>
      <c r="O19" s="34">
        <v>-0.36041358936484491</v>
      </c>
    </row>
    <row r="20" spans="2:23" ht="14.4" customHeight="1" thickBot="1">
      <c r="B20" s="35">
        <v>10</v>
      </c>
      <c r="C20" s="36" t="s">
        <v>14</v>
      </c>
      <c r="D20" s="37">
        <v>67</v>
      </c>
      <c r="E20" s="38">
        <v>1.169080439713837E-2</v>
      </c>
      <c r="F20" s="37">
        <v>297</v>
      </c>
      <c r="G20" s="38">
        <v>3.9823008849557522E-2</v>
      </c>
      <c r="H20" s="39">
        <v>-0.77441077441077444</v>
      </c>
      <c r="I20" s="37">
        <v>58</v>
      </c>
      <c r="J20" s="39">
        <v>0.15517241379310343</v>
      </c>
      <c r="K20" s="37">
        <v>1324</v>
      </c>
      <c r="L20" s="38">
        <v>2.1273177158649056E-2</v>
      </c>
      <c r="M20" s="37">
        <v>3150</v>
      </c>
      <c r="N20" s="38">
        <v>4.261017774531288E-2</v>
      </c>
      <c r="O20" s="39">
        <v>-0.57968253968253969</v>
      </c>
    </row>
    <row r="21" spans="2:23" ht="14.4" customHeight="1" thickBot="1">
      <c r="B21" s="30">
        <v>11</v>
      </c>
      <c r="C21" s="31" t="s">
        <v>4</v>
      </c>
      <c r="D21" s="32">
        <v>82</v>
      </c>
      <c r="E21" s="33">
        <v>1.4308148665154423E-2</v>
      </c>
      <c r="F21" s="32">
        <v>83</v>
      </c>
      <c r="G21" s="33">
        <v>1.1128989005095199E-2</v>
      </c>
      <c r="H21" s="34">
        <v>-1.2048192771084376E-2</v>
      </c>
      <c r="I21" s="32">
        <v>70</v>
      </c>
      <c r="J21" s="34">
        <v>0.17142857142857149</v>
      </c>
      <c r="K21" s="32">
        <v>714</v>
      </c>
      <c r="L21" s="33">
        <v>1.1472091005495035E-2</v>
      </c>
      <c r="M21" s="32">
        <v>862</v>
      </c>
      <c r="N21" s="33">
        <v>1.1660308957606254E-2</v>
      </c>
      <c r="O21" s="34">
        <v>-0.17169373549883993</v>
      </c>
    </row>
    <row r="22" spans="2:23" ht="14.4" customHeight="1" thickBot="1">
      <c r="B22" s="35">
        <v>12</v>
      </c>
      <c r="C22" s="36" t="s">
        <v>81</v>
      </c>
      <c r="D22" s="37">
        <v>57</v>
      </c>
      <c r="E22" s="38">
        <v>9.9459082184610009E-3</v>
      </c>
      <c r="F22" s="37">
        <v>47</v>
      </c>
      <c r="G22" s="38">
        <v>6.3019576293912574E-3</v>
      </c>
      <c r="H22" s="39">
        <v>0.2127659574468086</v>
      </c>
      <c r="I22" s="37">
        <v>34</v>
      </c>
      <c r="J22" s="39">
        <v>0.67647058823529416</v>
      </c>
      <c r="K22" s="37">
        <v>462</v>
      </c>
      <c r="L22" s="38">
        <v>7.423117709437964E-3</v>
      </c>
      <c r="M22" s="37">
        <v>479</v>
      </c>
      <c r="N22" s="38">
        <v>6.4794524253983712E-3</v>
      </c>
      <c r="O22" s="39">
        <v>-3.5490605427974997E-2</v>
      </c>
    </row>
    <row r="23" spans="2:23" ht="14.4" customHeight="1" thickBot="1">
      <c r="B23" s="30">
        <v>13</v>
      </c>
      <c r="C23" s="31" t="s">
        <v>69</v>
      </c>
      <c r="D23" s="32">
        <v>42</v>
      </c>
      <c r="E23" s="33">
        <v>7.3285639504449482E-3</v>
      </c>
      <c r="F23" s="32">
        <v>78</v>
      </c>
      <c r="G23" s="33">
        <v>1.0458567980691875E-2</v>
      </c>
      <c r="H23" s="34">
        <v>-0.46153846153846156</v>
      </c>
      <c r="I23" s="32">
        <v>32</v>
      </c>
      <c r="J23" s="34">
        <v>0.3125</v>
      </c>
      <c r="K23" s="32">
        <v>430</v>
      </c>
      <c r="L23" s="33">
        <v>6.9089623702561134E-3</v>
      </c>
      <c r="M23" s="32">
        <v>382</v>
      </c>
      <c r="N23" s="33">
        <v>5.1673294916538158E-3</v>
      </c>
      <c r="O23" s="34">
        <v>0.12565445026178002</v>
      </c>
    </row>
    <row r="24" spans="2:23" ht="14.4" customHeight="1" thickBot="1">
      <c r="B24" s="35">
        <v>14</v>
      </c>
      <c r="C24" s="36" t="s">
        <v>76</v>
      </c>
      <c r="D24" s="37">
        <v>3</v>
      </c>
      <c r="E24" s="38">
        <v>5.234688536032106E-4</v>
      </c>
      <c r="F24" s="37">
        <v>7</v>
      </c>
      <c r="G24" s="38">
        <v>9.3858943416465538E-4</v>
      </c>
      <c r="H24" s="39">
        <v>-0.5714285714285714</v>
      </c>
      <c r="I24" s="37">
        <v>20</v>
      </c>
      <c r="J24" s="39">
        <v>-0.85</v>
      </c>
      <c r="K24" s="37">
        <v>263</v>
      </c>
      <c r="L24" s="38">
        <v>4.2257141939008322E-3</v>
      </c>
      <c r="M24" s="37">
        <v>285</v>
      </c>
      <c r="N24" s="38">
        <v>3.8552065579092608E-3</v>
      </c>
      <c r="O24" s="39">
        <v>-7.7192982456140369E-2</v>
      </c>
    </row>
    <row r="25" spans="2:23" ht="16.2" thickBot="1">
      <c r="B25" s="30">
        <v>15</v>
      </c>
      <c r="C25" s="31" t="s">
        <v>68</v>
      </c>
      <c r="D25" s="32">
        <v>31</v>
      </c>
      <c r="E25" s="33">
        <v>5.4091781538998431E-3</v>
      </c>
      <c r="F25" s="32">
        <v>83</v>
      </c>
      <c r="G25" s="33">
        <v>1.1128989005095199E-2</v>
      </c>
      <c r="H25" s="34">
        <v>-0.62650602409638556</v>
      </c>
      <c r="I25" s="32">
        <v>18</v>
      </c>
      <c r="J25" s="34">
        <v>0.72222222222222232</v>
      </c>
      <c r="K25" s="32">
        <v>258</v>
      </c>
      <c r="L25" s="33">
        <v>4.1453774221536684E-3</v>
      </c>
      <c r="M25" s="32">
        <v>438</v>
      </c>
      <c r="N25" s="33">
        <v>5.9248437626816001E-3</v>
      </c>
      <c r="O25" s="34">
        <v>-0.41095890410958902</v>
      </c>
    </row>
    <row r="26" spans="2:23" ht="16.2" thickBot="1">
      <c r="B26" s="85" t="s">
        <v>46</v>
      </c>
      <c r="C26" s="86"/>
      <c r="D26" s="40">
        <f>SUM(D11:D25)</f>
        <v>5583</v>
      </c>
      <c r="E26" s="41">
        <f>D26/D28</f>
        <v>0.97417553655557498</v>
      </c>
      <c r="F26" s="40">
        <f>SUM(F11:F25)</f>
        <v>7330</v>
      </c>
      <c r="G26" s="41">
        <f>F26/F28</f>
        <v>0.98283722177527488</v>
      </c>
      <c r="H26" s="42">
        <f>D26/F26-1</f>
        <v>-0.23833560709413371</v>
      </c>
      <c r="I26" s="40">
        <f>SUM(I11:I25)</f>
        <v>5376</v>
      </c>
      <c r="J26" s="41">
        <f>D26/I26-1</f>
        <v>3.8504464285714191E-2</v>
      </c>
      <c r="K26" s="40">
        <f>SUM(K11:K25)</f>
        <v>60436</v>
      </c>
      <c r="L26" s="41">
        <f>K26/K28</f>
        <v>0.97104662746232207</v>
      </c>
      <c r="M26" s="40">
        <f>SUM(M11:M25)</f>
        <v>70582</v>
      </c>
      <c r="N26" s="41">
        <f>M26/M28</f>
        <v>0.95476557638719806</v>
      </c>
      <c r="O26" s="42">
        <f>K26/M26-1</f>
        <v>-0.14374769771329798</v>
      </c>
    </row>
    <row r="27" spans="2:23" ht="16.2" thickBot="1">
      <c r="B27" s="85" t="s">
        <v>29</v>
      </c>
      <c r="C27" s="86"/>
      <c r="D27" s="40">
        <f>D28-SUM(D11:D25)</f>
        <v>148</v>
      </c>
      <c r="E27" s="41">
        <f>D27/D28</f>
        <v>2.5824463444425058E-2</v>
      </c>
      <c r="F27" s="40">
        <f>F28-SUM(F11:F25)</f>
        <v>128</v>
      </c>
      <c r="G27" s="41">
        <f>F27/F28</f>
        <v>1.7162778224725127E-2</v>
      </c>
      <c r="H27" s="42">
        <f>D27/F27-1</f>
        <v>0.15625</v>
      </c>
      <c r="I27" s="40">
        <f>I28-SUM(I11:I25)</f>
        <v>145</v>
      </c>
      <c r="J27" s="41">
        <f>D27/I27-1</f>
        <v>2.0689655172413834E-2</v>
      </c>
      <c r="K27" s="40">
        <f>K28-SUM(K11:K25)</f>
        <v>1802</v>
      </c>
      <c r="L27" s="41">
        <f>K27/K28</f>
        <v>2.8953372537677945E-2</v>
      </c>
      <c r="M27" s="40">
        <f>M28-SUM(M11:M25)</f>
        <v>3344</v>
      </c>
      <c r="N27" s="41">
        <f>M27/M28</f>
        <v>4.5234423612801992E-2</v>
      </c>
      <c r="O27" s="42">
        <f>K27/M27-1</f>
        <v>-0.4611244019138756</v>
      </c>
    </row>
    <row r="28" spans="2:23" ht="16.2" thickBot="1">
      <c r="B28" s="83" t="s">
        <v>30</v>
      </c>
      <c r="C28" s="84"/>
      <c r="D28" s="44">
        <v>5731</v>
      </c>
      <c r="E28" s="45">
        <v>1</v>
      </c>
      <c r="F28" s="44">
        <v>7458</v>
      </c>
      <c r="G28" s="45">
        <v>1.0000000000000002</v>
      </c>
      <c r="H28" s="46">
        <v>-0.23156342182890854</v>
      </c>
      <c r="I28" s="44">
        <v>5521</v>
      </c>
      <c r="J28" s="46">
        <v>3.803658757471462E-2</v>
      </c>
      <c r="K28" s="44">
        <v>62238</v>
      </c>
      <c r="L28" s="45">
        <v>1</v>
      </c>
      <c r="M28" s="44">
        <v>73926</v>
      </c>
      <c r="N28" s="45">
        <v>0.99999999999999944</v>
      </c>
      <c r="O28" s="46">
        <v>-0.15810404999594185</v>
      </c>
    </row>
    <row r="29" spans="2:23">
      <c r="B29" s="14" t="s">
        <v>64</v>
      </c>
      <c r="C29" s="16"/>
    </row>
    <row r="30" spans="2:23">
      <c r="B30" s="17" t="s">
        <v>65</v>
      </c>
    </row>
    <row r="31" spans="2:23">
      <c r="B31" s="18"/>
    </row>
    <row r="32" spans="2:23" ht="15" customHeight="1">
      <c r="B32" s="110" t="s">
        <v>97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6"/>
      <c r="P32" s="110" t="s">
        <v>71</v>
      </c>
      <c r="Q32" s="110"/>
      <c r="R32" s="110"/>
      <c r="S32" s="110"/>
      <c r="T32" s="110"/>
      <c r="U32" s="110"/>
      <c r="V32" s="110"/>
      <c r="W32" s="110"/>
    </row>
    <row r="33" spans="2:23" ht="15" customHeight="1">
      <c r="B33" s="111" t="s">
        <v>98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6"/>
      <c r="P33" s="111" t="s">
        <v>72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>
      <c r="B34" s="19"/>
      <c r="C34" s="19"/>
      <c r="D34" s="19"/>
      <c r="E34" s="19"/>
      <c r="F34" s="19"/>
      <c r="G34" s="19"/>
      <c r="H34" s="19"/>
      <c r="I34" s="19"/>
      <c r="J34" s="19"/>
      <c r="K34" s="6"/>
      <c r="L34" s="23" t="s">
        <v>35</v>
      </c>
      <c r="P34" s="19"/>
      <c r="Q34" s="19"/>
      <c r="R34" s="19"/>
      <c r="S34" s="19"/>
      <c r="T34" s="19"/>
      <c r="U34" s="19"/>
      <c r="V34" s="19"/>
      <c r="W34" s="23" t="s">
        <v>35</v>
      </c>
    </row>
    <row r="35" spans="2:23" ht="15.6">
      <c r="B35" s="101" t="s">
        <v>0</v>
      </c>
      <c r="C35" s="103" t="s">
        <v>51</v>
      </c>
      <c r="D35" s="117" t="s">
        <v>91</v>
      </c>
      <c r="E35" s="105"/>
      <c r="F35" s="105"/>
      <c r="G35" s="105"/>
      <c r="H35" s="105"/>
      <c r="I35" s="115"/>
      <c r="J35" s="105" t="s">
        <v>86</v>
      </c>
      <c r="K35" s="105"/>
      <c r="L35" s="115"/>
      <c r="P35" s="101" t="s">
        <v>0</v>
      </c>
      <c r="Q35" s="103" t="s">
        <v>51</v>
      </c>
      <c r="R35" s="117" t="s">
        <v>93</v>
      </c>
      <c r="S35" s="105"/>
      <c r="T35" s="105"/>
      <c r="U35" s="105"/>
      <c r="V35" s="105"/>
      <c r="W35" s="115"/>
    </row>
    <row r="36" spans="2:23" ht="15" customHeight="1" thickBot="1">
      <c r="B36" s="102"/>
      <c r="C36" s="104"/>
      <c r="D36" s="118" t="s">
        <v>92</v>
      </c>
      <c r="E36" s="119"/>
      <c r="F36" s="119"/>
      <c r="G36" s="119"/>
      <c r="H36" s="119"/>
      <c r="I36" s="120"/>
      <c r="J36" s="119" t="s">
        <v>92</v>
      </c>
      <c r="K36" s="119"/>
      <c r="L36" s="120"/>
      <c r="P36" s="102"/>
      <c r="Q36" s="104"/>
      <c r="R36" s="118" t="s">
        <v>94</v>
      </c>
      <c r="S36" s="119"/>
      <c r="T36" s="119"/>
      <c r="U36" s="119"/>
      <c r="V36" s="119"/>
      <c r="W36" s="120"/>
    </row>
    <row r="37" spans="2:23" ht="15" customHeight="1">
      <c r="B37" s="102"/>
      <c r="C37" s="104"/>
      <c r="D37" s="97">
        <v>2022</v>
      </c>
      <c r="E37" s="98"/>
      <c r="F37" s="97">
        <v>2021</v>
      </c>
      <c r="G37" s="98"/>
      <c r="H37" s="87" t="s">
        <v>22</v>
      </c>
      <c r="I37" s="87" t="s">
        <v>52</v>
      </c>
      <c r="J37" s="87">
        <v>2022</v>
      </c>
      <c r="K37" s="87" t="s">
        <v>99</v>
      </c>
      <c r="L37" s="87" t="s">
        <v>100</v>
      </c>
      <c r="P37" s="102"/>
      <c r="Q37" s="104"/>
      <c r="R37" s="97">
        <v>2022</v>
      </c>
      <c r="S37" s="98"/>
      <c r="T37" s="97">
        <v>2021</v>
      </c>
      <c r="U37" s="98"/>
      <c r="V37" s="87" t="s">
        <v>22</v>
      </c>
      <c r="W37" s="87" t="s">
        <v>73</v>
      </c>
    </row>
    <row r="38" spans="2:23" ht="14.4" customHeight="1" thickBot="1">
      <c r="B38" s="89" t="s">
        <v>23</v>
      </c>
      <c r="C38" s="91" t="s">
        <v>51</v>
      </c>
      <c r="D38" s="99"/>
      <c r="E38" s="100"/>
      <c r="F38" s="99"/>
      <c r="G38" s="100"/>
      <c r="H38" s="88"/>
      <c r="I38" s="88"/>
      <c r="J38" s="88"/>
      <c r="K38" s="88"/>
      <c r="L38" s="88"/>
      <c r="P38" s="89" t="s">
        <v>23</v>
      </c>
      <c r="Q38" s="91" t="s">
        <v>51</v>
      </c>
      <c r="R38" s="99"/>
      <c r="S38" s="100"/>
      <c r="T38" s="99"/>
      <c r="U38" s="100"/>
      <c r="V38" s="88"/>
      <c r="W38" s="88"/>
    </row>
    <row r="39" spans="2:23" ht="15" customHeight="1">
      <c r="B39" s="89"/>
      <c r="C39" s="91"/>
      <c r="D39" s="24" t="s">
        <v>25</v>
      </c>
      <c r="E39" s="26" t="s">
        <v>2</v>
      </c>
      <c r="F39" s="24" t="s">
        <v>25</v>
      </c>
      <c r="G39" s="26" t="s">
        <v>2</v>
      </c>
      <c r="H39" s="93" t="s">
        <v>26</v>
      </c>
      <c r="I39" s="93" t="s">
        <v>53</v>
      </c>
      <c r="J39" s="93" t="s">
        <v>25</v>
      </c>
      <c r="K39" s="93" t="s">
        <v>101</v>
      </c>
      <c r="L39" s="93" t="s">
        <v>102</v>
      </c>
      <c r="P39" s="89"/>
      <c r="Q39" s="91"/>
      <c r="R39" s="24" t="s">
        <v>25</v>
      </c>
      <c r="S39" s="26" t="s">
        <v>2</v>
      </c>
      <c r="T39" s="24" t="s">
        <v>25</v>
      </c>
      <c r="U39" s="26" t="s">
        <v>2</v>
      </c>
      <c r="V39" s="93" t="s">
        <v>26</v>
      </c>
      <c r="W39" s="93" t="s">
        <v>74</v>
      </c>
    </row>
    <row r="40" spans="2:23" ht="14.25" customHeight="1" thickBot="1">
      <c r="B40" s="90"/>
      <c r="C40" s="92"/>
      <c r="D40" s="27" t="s">
        <v>27</v>
      </c>
      <c r="E40" s="28" t="s">
        <v>28</v>
      </c>
      <c r="F40" s="27" t="s">
        <v>27</v>
      </c>
      <c r="G40" s="28" t="s">
        <v>28</v>
      </c>
      <c r="H40" s="94"/>
      <c r="I40" s="94"/>
      <c r="J40" s="94" t="s">
        <v>27</v>
      </c>
      <c r="K40" s="94"/>
      <c r="L40" s="94"/>
      <c r="P40" s="90"/>
      <c r="Q40" s="92"/>
      <c r="R40" s="27" t="s">
        <v>27</v>
      </c>
      <c r="S40" s="28" t="s">
        <v>28</v>
      </c>
      <c r="T40" s="27" t="s">
        <v>27</v>
      </c>
      <c r="U40" s="28" t="s">
        <v>28</v>
      </c>
      <c r="V40" s="94"/>
      <c r="W40" s="94"/>
    </row>
    <row r="41" spans="2:23" ht="16.2" thickBot="1">
      <c r="B41" s="30">
        <v>1</v>
      </c>
      <c r="C41" s="31" t="s">
        <v>54</v>
      </c>
      <c r="D41" s="32">
        <v>942</v>
      </c>
      <c r="E41" s="33">
        <v>0.16436922003140814</v>
      </c>
      <c r="F41" s="32">
        <v>565</v>
      </c>
      <c r="G41" s="33">
        <v>7.575757575757576E-2</v>
      </c>
      <c r="H41" s="34">
        <v>0.66725663716814165</v>
      </c>
      <c r="I41" s="47">
        <v>3</v>
      </c>
      <c r="J41" s="32">
        <v>853</v>
      </c>
      <c r="K41" s="34">
        <v>0.10433763188745604</v>
      </c>
      <c r="L41" s="47">
        <v>0</v>
      </c>
      <c r="P41" s="30">
        <v>1</v>
      </c>
      <c r="Q41" s="31" t="s">
        <v>54</v>
      </c>
      <c r="R41" s="32">
        <v>10069</v>
      </c>
      <c r="S41" s="33">
        <v>0.16178219094443907</v>
      </c>
      <c r="T41" s="32">
        <v>10784</v>
      </c>
      <c r="U41" s="33">
        <v>0.1458756053350648</v>
      </c>
      <c r="V41" s="34">
        <v>-6.6301928783382813E-2</v>
      </c>
      <c r="W41" s="47">
        <v>0</v>
      </c>
    </row>
    <row r="42" spans="2:23" ht="16.2" thickBot="1">
      <c r="B42" s="35">
        <v>2</v>
      </c>
      <c r="C42" s="36" t="s">
        <v>55</v>
      </c>
      <c r="D42" s="37">
        <v>690</v>
      </c>
      <c r="E42" s="38">
        <v>0.12039783632873843</v>
      </c>
      <c r="F42" s="37">
        <v>605</v>
      </c>
      <c r="G42" s="38">
        <v>8.1120943952802366E-2</v>
      </c>
      <c r="H42" s="39">
        <v>0.14049586776859502</v>
      </c>
      <c r="I42" s="48">
        <v>1</v>
      </c>
      <c r="J42" s="37">
        <v>551</v>
      </c>
      <c r="K42" s="39">
        <v>0.25226860254083494</v>
      </c>
      <c r="L42" s="48">
        <v>1</v>
      </c>
      <c r="P42" s="35">
        <v>2</v>
      </c>
      <c r="Q42" s="36" t="s">
        <v>55</v>
      </c>
      <c r="R42" s="37">
        <v>7116</v>
      </c>
      <c r="S42" s="38">
        <v>0.11433529355056396</v>
      </c>
      <c r="T42" s="37">
        <v>6667</v>
      </c>
      <c r="U42" s="38">
        <v>9.0184779373968557E-2</v>
      </c>
      <c r="V42" s="39">
        <v>6.7346632668366491E-2</v>
      </c>
      <c r="W42" s="48">
        <v>0</v>
      </c>
    </row>
    <row r="43" spans="2:23" ht="16.2" thickBot="1">
      <c r="B43" s="30">
        <v>3</v>
      </c>
      <c r="C43" s="31" t="s">
        <v>60</v>
      </c>
      <c r="D43" s="32">
        <v>572</v>
      </c>
      <c r="E43" s="33">
        <v>9.9808061420345484E-2</v>
      </c>
      <c r="F43" s="32">
        <v>835</v>
      </c>
      <c r="G43" s="33">
        <v>0.11196031107535533</v>
      </c>
      <c r="H43" s="34">
        <v>-0.31497005988023952</v>
      </c>
      <c r="I43" s="47">
        <v>-2</v>
      </c>
      <c r="J43" s="32">
        <v>556</v>
      </c>
      <c r="K43" s="34">
        <v>2.877697841726623E-2</v>
      </c>
      <c r="L43" s="47">
        <v>-1</v>
      </c>
      <c r="P43" s="30">
        <v>3</v>
      </c>
      <c r="Q43" s="31" t="s">
        <v>60</v>
      </c>
      <c r="R43" s="32">
        <v>5003</v>
      </c>
      <c r="S43" s="33">
        <v>8.038497381021241E-2</v>
      </c>
      <c r="T43" s="32">
        <v>5178</v>
      </c>
      <c r="U43" s="33">
        <v>7.004301598896194E-2</v>
      </c>
      <c r="V43" s="34">
        <v>-3.3796832753959061E-2</v>
      </c>
      <c r="W43" s="47">
        <v>1</v>
      </c>
    </row>
    <row r="44" spans="2:23" ht="16.2" thickBot="1">
      <c r="B44" s="35">
        <v>4</v>
      </c>
      <c r="C44" s="36" t="s">
        <v>77</v>
      </c>
      <c r="D44" s="37">
        <v>405</v>
      </c>
      <c r="E44" s="38">
        <v>7.0668295236433434E-2</v>
      </c>
      <c r="F44" s="37">
        <v>368</v>
      </c>
      <c r="G44" s="38">
        <v>4.9342987396084739E-2</v>
      </c>
      <c r="H44" s="39">
        <v>0.10054347826086962</v>
      </c>
      <c r="I44" s="48">
        <v>1</v>
      </c>
      <c r="J44" s="37">
        <v>304</v>
      </c>
      <c r="K44" s="39">
        <v>0.33223684210526305</v>
      </c>
      <c r="L44" s="48">
        <v>1</v>
      </c>
      <c r="P44" s="35">
        <v>4</v>
      </c>
      <c r="Q44" s="36" t="s">
        <v>56</v>
      </c>
      <c r="R44" s="37">
        <v>3147</v>
      </c>
      <c r="S44" s="38">
        <v>5.0563964137665091E-2</v>
      </c>
      <c r="T44" s="37">
        <v>3345</v>
      </c>
      <c r="U44" s="38">
        <v>4.5247950653356059E-2</v>
      </c>
      <c r="V44" s="39">
        <v>-5.9192825112107661E-2</v>
      </c>
      <c r="W44" s="48">
        <v>1</v>
      </c>
    </row>
    <row r="45" spans="2:23" ht="16.2" thickBot="1">
      <c r="B45" s="30">
        <v>5</v>
      </c>
      <c r="C45" s="31" t="s">
        <v>83</v>
      </c>
      <c r="D45" s="32">
        <v>355</v>
      </c>
      <c r="E45" s="33">
        <v>6.1943814343046591E-2</v>
      </c>
      <c r="F45" s="32">
        <v>145</v>
      </c>
      <c r="G45" s="33">
        <v>1.9442209707696435E-2</v>
      </c>
      <c r="H45" s="34">
        <v>1.4482758620689653</v>
      </c>
      <c r="I45" s="47">
        <v>12</v>
      </c>
      <c r="J45" s="32">
        <v>352</v>
      </c>
      <c r="K45" s="34">
        <v>8.5227272727272929E-3</v>
      </c>
      <c r="L45" s="47">
        <v>-1</v>
      </c>
      <c r="P45" s="30">
        <v>5</v>
      </c>
      <c r="Q45" s="31" t="s">
        <v>77</v>
      </c>
      <c r="R45" s="32">
        <v>2636</v>
      </c>
      <c r="S45" s="33">
        <v>4.235354606510492E-2</v>
      </c>
      <c r="T45" s="32">
        <v>5247</v>
      </c>
      <c r="U45" s="33">
        <v>7.0976381787192594E-2</v>
      </c>
      <c r="V45" s="34">
        <v>-0.49761768629693159</v>
      </c>
      <c r="W45" s="47">
        <v>-2</v>
      </c>
    </row>
    <row r="46" spans="2:23" ht="16.2" thickBot="1">
      <c r="B46" s="35">
        <v>6</v>
      </c>
      <c r="C46" s="36" t="s">
        <v>63</v>
      </c>
      <c r="D46" s="37">
        <v>262</v>
      </c>
      <c r="E46" s="38">
        <v>4.5716279881347056E-2</v>
      </c>
      <c r="F46" s="37">
        <v>283</v>
      </c>
      <c r="G46" s="38">
        <v>3.794582998122821E-2</v>
      </c>
      <c r="H46" s="39">
        <v>-7.4204946996466403E-2</v>
      </c>
      <c r="I46" s="48">
        <v>2</v>
      </c>
      <c r="J46" s="37">
        <v>295</v>
      </c>
      <c r="K46" s="39">
        <v>-0.11186440677966103</v>
      </c>
      <c r="L46" s="48">
        <v>0</v>
      </c>
      <c r="P46" s="35">
        <v>6</v>
      </c>
      <c r="Q46" s="36" t="s">
        <v>63</v>
      </c>
      <c r="R46" s="37">
        <v>2232</v>
      </c>
      <c r="S46" s="38">
        <v>3.5862334907934057E-2</v>
      </c>
      <c r="T46" s="37">
        <v>2483</v>
      </c>
      <c r="U46" s="38">
        <v>3.3587641695749806E-2</v>
      </c>
      <c r="V46" s="39">
        <v>-0.10108739428111158</v>
      </c>
      <c r="W46" s="48">
        <v>2</v>
      </c>
    </row>
    <row r="47" spans="2:23" ht="16.2" thickBot="1">
      <c r="B47" s="30">
        <v>7</v>
      </c>
      <c r="C47" s="31" t="s">
        <v>80</v>
      </c>
      <c r="D47" s="32">
        <v>203</v>
      </c>
      <c r="E47" s="33">
        <v>3.5421392427150582E-2</v>
      </c>
      <c r="F47" s="32">
        <v>216</v>
      </c>
      <c r="G47" s="33">
        <v>2.8962188254223652E-2</v>
      </c>
      <c r="H47" s="34">
        <v>-6.018518518518523E-2</v>
      </c>
      <c r="I47" s="47">
        <v>6</v>
      </c>
      <c r="J47" s="32">
        <v>212</v>
      </c>
      <c r="K47" s="34">
        <v>-4.2452830188679291E-2</v>
      </c>
      <c r="L47" s="47">
        <v>0</v>
      </c>
      <c r="P47" s="30">
        <v>7</v>
      </c>
      <c r="Q47" s="31" t="s">
        <v>75</v>
      </c>
      <c r="R47" s="32">
        <v>2154</v>
      </c>
      <c r="S47" s="33">
        <v>3.4609081268678302E-2</v>
      </c>
      <c r="T47" s="32">
        <v>2816</v>
      </c>
      <c r="U47" s="33">
        <v>3.8092146200254307E-2</v>
      </c>
      <c r="V47" s="34">
        <v>-0.23508522727272729</v>
      </c>
      <c r="W47" s="47">
        <v>-1</v>
      </c>
    </row>
    <row r="48" spans="2:23" ht="16.2" thickBot="1">
      <c r="B48" s="35">
        <v>8</v>
      </c>
      <c r="C48" s="36" t="s">
        <v>103</v>
      </c>
      <c r="D48" s="37">
        <v>173</v>
      </c>
      <c r="E48" s="38">
        <v>3.018670389111848E-2</v>
      </c>
      <c r="F48" s="37">
        <v>204</v>
      </c>
      <c r="G48" s="38">
        <v>2.7353177795655673E-2</v>
      </c>
      <c r="H48" s="39">
        <v>-0.15196078431372551</v>
      </c>
      <c r="I48" s="48">
        <v>7</v>
      </c>
      <c r="J48" s="37">
        <v>137</v>
      </c>
      <c r="K48" s="39">
        <v>0.26277372262773713</v>
      </c>
      <c r="L48" s="48">
        <v>3</v>
      </c>
      <c r="P48" s="35">
        <v>8</v>
      </c>
      <c r="Q48" s="36" t="s">
        <v>83</v>
      </c>
      <c r="R48" s="37">
        <v>2110</v>
      </c>
      <c r="S48" s="38">
        <v>3.3902117677303258E-2</v>
      </c>
      <c r="T48" s="37">
        <v>2217</v>
      </c>
      <c r="U48" s="38">
        <v>2.9989448908367827E-2</v>
      </c>
      <c r="V48" s="39">
        <v>-4.8263419034731636E-2</v>
      </c>
      <c r="W48" s="48">
        <v>3</v>
      </c>
    </row>
    <row r="49" spans="2:23" ht="16.2" thickBot="1">
      <c r="B49" s="30">
        <v>9</v>
      </c>
      <c r="C49" s="31" t="s">
        <v>104</v>
      </c>
      <c r="D49" s="32">
        <v>161</v>
      </c>
      <c r="E49" s="33">
        <v>2.8092828476705637E-2</v>
      </c>
      <c r="F49" s="32">
        <v>233</v>
      </c>
      <c r="G49" s="33">
        <v>3.124161973719496E-2</v>
      </c>
      <c r="H49" s="34">
        <v>-0.30901287553648071</v>
      </c>
      <c r="I49" s="47">
        <v>3</v>
      </c>
      <c r="J49" s="32">
        <v>124</v>
      </c>
      <c r="K49" s="34">
        <v>0.29838709677419351</v>
      </c>
      <c r="L49" s="47">
        <v>5</v>
      </c>
      <c r="P49" s="30">
        <v>9</v>
      </c>
      <c r="Q49" s="31" t="s">
        <v>80</v>
      </c>
      <c r="R49" s="32">
        <v>2094</v>
      </c>
      <c r="S49" s="33">
        <v>3.3645040007712332E-2</v>
      </c>
      <c r="T49" s="32">
        <v>2425</v>
      </c>
      <c r="U49" s="33">
        <v>3.2803073343613882E-2</v>
      </c>
      <c r="V49" s="34">
        <v>-0.13649484536082479</v>
      </c>
      <c r="W49" s="47">
        <v>0</v>
      </c>
    </row>
    <row r="50" spans="2:23" ht="16.2" thickBot="1">
      <c r="B50" s="35">
        <v>10</v>
      </c>
      <c r="C50" s="36" t="s">
        <v>105</v>
      </c>
      <c r="D50" s="37">
        <v>138</v>
      </c>
      <c r="E50" s="38">
        <v>2.4079567265747687E-2</v>
      </c>
      <c r="F50" s="37">
        <v>266</v>
      </c>
      <c r="G50" s="38">
        <v>3.5666398498256903E-2</v>
      </c>
      <c r="H50" s="39">
        <v>-0.48120300751879697</v>
      </c>
      <c r="I50" s="48">
        <v>-1</v>
      </c>
      <c r="J50" s="37">
        <v>126</v>
      </c>
      <c r="K50" s="39">
        <v>9.5238095238095344E-2</v>
      </c>
      <c r="L50" s="48">
        <v>3</v>
      </c>
      <c r="P50" s="35">
        <v>10</v>
      </c>
      <c r="Q50" s="36" t="s">
        <v>79</v>
      </c>
      <c r="R50" s="37">
        <v>2039</v>
      </c>
      <c r="S50" s="38">
        <v>3.2761335518493521E-2</v>
      </c>
      <c r="T50" s="37">
        <v>2279</v>
      </c>
      <c r="U50" s="38">
        <v>3.0828125422720017E-2</v>
      </c>
      <c r="V50" s="39">
        <v>-0.10530934620447563</v>
      </c>
      <c r="W50" s="48">
        <v>0</v>
      </c>
    </row>
    <row r="51" spans="2:23" ht="16.2" thickBot="1">
      <c r="B51" s="85" t="s">
        <v>57</v>
      </c>
      <c r="C51" s="86"/>
      <c r="D51" s="40">
        <f>SUM(D41:D50)</f>
        <v>3901</v>
      </c>
      <c r="E51" s="41">
        <f>D51/D53</f>
        <v>0.68068399930204149</v>
      </c>
      <c r="F51" s="40">
        <f>SUM(F41:F50)</f>
        <v>3720</v>
      </c>
      <c r="G51" s="41">
        <f>F51/F53</f>
        <v>0.49879324215607401</v>
      </c>
      <c r="H51" s="42">
        <f>D51/F51-1</f>
        <v>4.8655913978494558E-2</v>
      </c>
      <c r="I51" s="49"/>
      <c r="J51" s="40">
        <f>SUM(J41:J50)</f>
        <v>3510</v>
      </c>
      <c r="K51" s="41">
        <f>D51/J51-1</f>
        <v>0.1113960113960113</v>
      </c>
      <c r="L51" s="40"/>
      <c r="P51" s="85" t="s">
        <v>57</v>
      </c>
      <c r="Q51" s="86"/>
      <c r="R51" s="40">
        <f>SUM(R41:R50)</f>
        <v>38600</v>
      </c>
      <c r="S51" s="41">
        <f>R51/R53</f>
        <v>0.62019987788810693</v>
      </c>
      <c r="T51" s="40">
        <f>SUM(T41:T50)</f>
        <v>43441</v>
      </c>
      <c r="U51" s="41">
        <f>T51/T53</f>
        <v>0.58762816870924983</v>
      </c>
      <c r="V51" s="42">
        <f>R51/T51-1</f>
        <v>-0.11143850279689693</v>
      </c>
      <c r="W51" s="49"/>
    </row>
    <row r="52" spans="2:23" ht="16.2" thickBot="1">
      <c r="B52" s="85" t="s">
        <v>29</v>
      </c>
      <c r="C52" s="86"/>
      <c r="D52" s="40">
        <f>D53-D51</f>
        <v>1830</v>
      </c>
      <c r="E52" s="41">
        <f>D52/D53</f>
        <v>0.31931600069795846</v>
      </c>
      <c r="F52" s="40">
        <f>F53-F51</f>
        <v>3738</v>
      </c>
      <c r="G52" s="41">
        <f>F52/F53</f>
        <v>0.50120675784392599</v>
      </c>
      <c r="H52" s="42">
        <f>D52/F52-1</f>
        <v>-0.5104333868378812</v>
      </c>
      <c r="I52" s="50"/>
      <c r="J52" s="40">
        <f>J53-SUM(J41:J50)</f>
        <v>2011</v>
      </c>
      <c r="K52" s="42">
        <f>D52/J52-1</f>
        <v>-9.0004972650422621E-2</v>
      </c>
      <c r="L52" s="43"/>
      <c r="P52" s="85" t="s">
        <v>29</v>
      </c>
      <c r="Q52" s="86"/>
      <c r="R52" s="40">
        <f>R53-R51</f>
        <v>23638</v>
      </c>
      <c r="S52" s="41">
        <f>R52/R53</f>
        <v>0.37980012211189307</v>
      </c>
      <c r="T52" s="40">
        <f>T53-T51</f>
        <v>30485</v>
      </c>
      <c r="U52" s="41">
        <f>T52/T53</f>
        <v>0.41237183129075022</v>
      </c>
      <c r="V52" s="42">
        <f>R52/T52-1</f>
        <v>-0.22460226340823353</v>
      </c>
      <c r="W52" s="50"/>
    </row>
    <row r="53" spans="2:23" ht="16.2" thickBot="1">
      <c r="B53" s="83" t="s">
        <v>58</v>
      </c>
      <c r="C53" s="84"/>
      <c r="D53" s="44">
        <v>5731</v>
      </c>
      <c r="E53" s="45">
        <v>1</v>
      </c>
      <c r="F53" s="44">
        <v>7458</v>
      </c>
      <c r="G53" s="45">
        <v>1</v>
      </c>
      <c r="H53" s="46">
        <v>-0.23156342182890854</v>
      </c>
      <c r="I53" s="51"/>
      <c r="J53" s="44">
        <v>5521</v>
      </c>
      <c r="K53" s="46">
        <v>3.803658757471462E-2</v>
      </c>
      <c r="L53" s="44"/>
      <c r="P53" s="83" t="s">
        <v>58</v>
      </c>
      <c r="Q53" s="84"/>
      <c r="R53" s="44">
        <v>62238</v>
      </c>
      <c r="S53" s="45">
        <v>1</v>
      </c>
      <c r="T53" s="44">
        <v>73926</v>
      </c>
      <c r="U53" s="45">
        <v>1</v>
      </c>
      <c r="V53" s="46">
        <v>-0.15810404999594185</v>
      </c>
      <c r="W53" s="51"/>
    </row>
    <row r="54" spans="2:23" ht="15">
      <c r="B54" s="52" t="s">
        <v>64</v>
      </c>
      <c r="P54" s="52" t="s">
        <v>64</v>
      </c>
    </row>
    <row r="55" spans="2:23" ht="15">
      <c r="B55" s="53" t="s">
        <v>65</v>
      </c>
      <c r="P55" s="53" t="s">
        <v>65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J11:J25 O11:O25 H11:H25">
    <cfRule type="cellIs" dxfId="34" priority="28" operator="lessThan">
      <formula>0</formula>
    </cfRule>
  </conditionalFormatting>
  <conditionalFormatting sqref="L11:L25 N11:O25 D11:E25 G11:J25">
    <cfRule type="cellIs" dxfId="33" priority="27" operator="equal">
      <formula>0</formula>
    </cfRule>
  </conditionalFormatting>
  <conditionalFormatting sqref="F11:F25">
    <cfRule type="cellIs" dxfId="32" priority="26" operator="equal">
      <formula>0</formula>
    </cfRule>
  </conditionalFormatting>
  <conditionalFormatting sqref="K11:K25">
    <cfRule type="cellIs" dxfId="31" priority="25" operator="equal">
      <formula>0</formula>
    </cfRule>
  </conditionalFormatting>
  <conditionalFormatting sqref="M11:M25">
    <cfRule type="cellIs" dxfId="30" priority="24" operator="equal">
      <formula>0</formula>
    </cfRule>
  </conditionalFormatting>
  <conditionalFormatting sqref="H26:H27 O26:O27">
    <cfRule type="cellIs" dxfId="29" priority="23" operator="lessThan">
      <formula>0</formula>
    </cfRule>
  </conditionalFormatting>
  <conditionalFormatting sqref="I41:I50">
    <cfRule type="cellIs" dxfId="28" priority="20" operator="lessThan">
      <formula>0</formula>
    </cfRule>
    <cfRule type="cellIs" dxfId="27" priority="21" operator="equal">
      <formula>0</formula>
    </cfRule>
    <cfRule type="cellIs" dxfId="26" priority="22" operator="greaterThan">
      <formula>0</formula>
    </cfRule>
  </conditionalFormatting>
  <conditionalFormatting sqref="H41:H50">
    <cfRule type="cellIs" dxfId="25" priority="19" operator="lessThan">
      <formula>0</formula>
    </cfRule>
  </conditionalFormatting>
  <conditionalFormatting sqref="D41:E50 G41:H50">
    <cfRule type="cellIs" dxfId="24" priority="18" operator="equal">
      <formula>0</formula>
    </cfRule>
  </conditionalFormatting>
  <conditionalFormatting sqref="F41:F50">
    <cfRule type="cellIs" dxfId="23" priority="17" operator="equal">
      <formula>0</formula>
    </cfRule>
  </conditionalFormatting>
  <conditionalFormatting sqref="K41:K50">
    <cfRule type="cellIs" dxfId="22" priority="16" operator="lessThan">
      <formula>0</formula>
    </cfRule>
  </conditionalFormatting>
  <conditionalFormatting sqref="J41:K50">
    <cfRule type="cellIs" dxfId="21" priority="15" operator="equal">
      <formula>0</formula>
    </cfRule>
  </conditionalFormatting>
  <conditionalFormatting sqref="L41:L50">
    <cfRule type="cellIs" dxfId="20" priority="12" operator="lessThan">
      <formula>0</formula>
    </cfRule>
    <cfRule type="cellIs" dxfId="19" priority="13" operator="equal">
      <formula>0</formula>
    </cfRule>
    <cfRule type="cellIs" dxfId="18" priority="14" operator="greaterThan">
      <formula>0</formula>
    </cfRule>
  </conditionalFormatting>
  <conditionalFormatting sqref="H52">
    <cfRule type="cellIs" dxfId="17" priority="11" operator="lessThan">
      <formula>0</formula>
    </cfRule>
  </conditionalFormatting>
  <conditionalFormatting sqref="H51">
    <cfRule type="cellIs" dxfId="16" priority="10" operator="lessThan">
      <formula>0</formula>
    </cfRule>
  </conditionalFormatting>
  <conditionalFormatting sqref="K52">
    <cfRule type="cellIs" dxfId="15" priority="9" operator="lessThan">
      <formula>0</formula>
    </cfRule>
  </conditionalFormatting>
  <conditionalFormatting sqref="W41:W50">
    <cfRule type="cellIs" dxfId="14" priority="6" operator="lessThan">
      <formula>0</formula>
    </cfRule>
    <cfRule type="cellIs" dxfId="13" priority="7" operator="equal">
      <formula>0</formula>
    </cfRule>
    <cfRule type="cellIs" dxfId="12" priority="8" operator="greaterThan">
      <formula>0</formula>
    </cfRule>
  </conditionalFormatting>
  <conditionalFormatting sqref="V41:V50">
    <cfRule type="cellIs" dxfId="11" priority="5" operator="lessThan">
      <formula>0</formula>
    </cfRule>
  </conditionalFormatting>
  <conditionalFormatting sqref="R41:S50 U41:V50">
    <cfRule type="cellIs" dxfId="10" priority="4" operator="equal">
      <formula>0</formula>
    </cfRule>
  </conditionalFormatting>
  <conditionalFormatting sqref="T41:T50">
    <cfRule type="cellIs" dxfId="9" priority="3" operator="equal">
      <formula>0</formula>
    </cfRule>
  </conditionalFormatting>
  <conditionalFormatting sqref="V52">
    <cfRule type="cellIs" dxfId="8" priority="2" operator="lessThan">
      <formula>0</formula>
    </cfRule>
  </conditionalFormatting>
  <conditionalFormatting sqref="V51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2023-01-04T09:01:13Z</dcterms:modified>
</cp:coreProperties>
</file>